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rivera\Desktop\"/>
    </mc:Choice>
  </mc:AlternateContent>
  <bookViews>
    <workbookView xWindow="0" yWindow="0" windowWidth="24000" windowHeight="8835"/>
  </bookViews>
  <sheets>
    <sheet name="Hoja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33" i="1" l="1"/>
  <c r="T33" i="1"/>
  <c r="V27" i="1"/>
  <c r="V26" i="1"/>
  <c r="X26" i="1" s="1"/>
  <c r="X23" i="1"/>
  <c r="V23" i="1"/>
  <c r="V21" i="1"/>
  <c r="X21" i="1" s="1"/>
  <c r="V20" i="1"/>
  <c r="V17" i="1"/>
  <c r="X17" i="1" s="1"/>
  <c r="V14" i="1"/>
  <c r="X14" i="1" s="1"/>
  <c r="V13" i="1"/>
  <c r="X13" i="1" s="1"/>
  <c r="X11" i="1"/>
  <c r="V11" i="1"/>
  <c r="X10" i="1"/>
  <c r="V10" i="1"/>
  <c r="Q7" i="1"/>
  <c r="V7" i="1" s="1"/>
  <c r="V6" i="1"/>
  <c r="Q6" i="1"/>
  <c r="X5" i="1"/>
  <c r="V5" i="1"/>
  <c r="Q5" i="1"/>
  <c r="Q4" i="1"/>
  <c r="V3" i="1"/>
  <c r="X3" i="1" s="1"/>
  <c r="Q3" i="1"/>
  <c r="V2" i="1"/>
  <c r="X2" i="1" s="1"/>
  <c r="Q2" i="1"/>
</calcChain>
</file>

<file path=xl/sharedStrings.xml><?xml version="1.0" encoding="utf-8"?>
<sst xmlns="http://schemas.openxmlformats.org/spreadsheetml/2006/main" count="451" uniqueCount="204">
  <si>
    <t>FONDOS</t>
  </si>
  <si>
    <t>Correlativo</t>
  </si>
  <si>
    <t>Partida</t>
  </si>
  <si>
    <t>Trim</t>
  </si>
  <si>
    <t>Numero de documento</t>
  </si>
  <si>
    <t>Fecha SIAF</t>
  </si>
  <si>
    <t>SIAF</t>
  </si>
  <si>
    <t>Nro Trans (Cheque)</t>
  </si>
  <si>
    <t>Fecha de pago</t>
  </si>
  <si>
    <t>Tipo y numero de comprobante</t>
  </si>
  <si>
    <t>SIAF Pagado con fondos de garantia</t>
  </si>
  <si>
    <t>Nombre del Emisor</t>
  </si>
  <si>
    <t>Descripción del gasto</t>
  </si>
  <si>
    <t>Gasto Sustentado S/.</t>
  </si>
  <si>
    <t>T/C</t>
  </si>
  <si>
    <t>Total EUR reportado</t>
  </si>
  <si>
    <t>Importe considerado no elegible Revisión inicial</t>
  </si>
  <si>
    <t>Motivo de no elegibilidad</t>
  </si>
  <si>
    <t>Documentación aportada en fase de alegaciones</t>
  </si>
  <si>
    <t>Importe considerado no elegible tras documentación aportada</t>
  </si>
  <si>
    <t>Documentación aportada en segundas alegaciones</t>
  </si>
  <si>
    <t>Importe considerado finalmente no elegible</t>
  </si>
  <si>
    <t>Documentación aportada en terceras alegaciones</t>
  </si>
  <si>
    <t>UE</t>
  </si>
  <si>
    <t>5. Otros costes y servicios</t>
  </si>
  <si>
    <t>II</t>
  </si>
  <si>
    <t xml:space="preserve">Gastos  Financieros </t>
  </si>
  <si>
    <t>Documentación contable de soporte no observada: comprobantes, asientos contables, facturas, etc.</t>
  </si>
  <si>
    <t>No</t>
  </si>
  <si>
    <t>No se localizan los 322,01 euros imputados en la documentación proporcionada. No existe trazabilidad</t>
  </si>
  <si>
    <t>No se aporta documentación adicional se mantiene la incidencia.</t>
  </si>
  <si>
    <t>2. Viajes</t>
  </si>
  <si>
    <t>IX</t>
  </si>
  <si>
    <t>0002798</t>
  </si>
  <si>
    <t>CAN 178-14MP</t>
  </si>
  <si>
    <t>PASAJE FLUVIAL EL ESTRECHO-PUERTO LEGUIZAMO- PUERTO LEGUIZAMO - EL ESTRECHO/LUIS ALFREDO MORI PINEDO</t>
  </si>
  <si>
    <t>No se observo Documento soporte de Factura, unicamente una acta de conformidad (no firmada por el proveedor).</t>
  </si>
  <si>
    <t>La documentación justificativa que está aportando es exactamente la misma que se aportó para el gasto 69. Por lo tanto se mantiene la incidencia.</t>
  </si>
  <si>
    <t>Reiteramos una vez más que la documentación que se está aportando es la misma que se aportó para soportar el gasto 69. Factura 10472 y 8365. No se ha aportado documentación adicional, por lo que se mantiene la observación.</t>
  </si>
  <si>
    <t>0087365/10472</t>
  </si>
  <si>
    <t>0000001557</t>
  </si>
  <si>
    <t>626892939</t>
  </si>
  <si>
    <t>CAN 168-13MP</t>
  </si>
  <si>
    <t>POR LA CANCELACION DE PASAJE FLUVIAL EN LA RUTA EL ESTRECHO-LEGUIZAMO-EL ESTRECHO DE LUIS ALFREDO MORI PINEDO , PARA COORDINACION, SUPERVISION Y REFORMULACION DEL AVANCE FISICO DELOS CENTROS PILOTOS DE EL ESTRECHO Y PUERTO LEGUIZAMO- DEVOLUCION CTA G</t>
  </si>
  <si>
    <t>No se observo Documento soporte de Facturas.</t>
  </si>
  <si>
    <t>Si, subsanado</t>
  </si>
  <si>
    <t>n/a</t>
  </si>
  <si>
    <t>-</t>
  </si>
  <si>
    <t>CAN 0003-12MP</t>
  </si>
  <si>
    <t>PLLA DE VIATICOS Nº 386-2012-AG-PE</t>
  </si>
  <si>
    <t>RDR262-12</t>
  </si>
  <si>
    <t>MINAG-BINACIONAL RIO PUTUMAYO / LUIS ALFREDO MORI PINEDO</t>
  </si>
  <si>
    <t>POR PARTICIAR EN EL COMITÉ DE EVALUACION IQUITOS-SANTA ROSA Y ALREDEDORES - IQUITOS LOSDIAS 10/07/2012 AL 13/07/2012 - GESTOR DEL PROYECTO</t>
  </si>
  <si>
    <t>LIQUIDACION DE VIATICOS - No observacion de evidencia de rendicion de viaticos, no se observo facturas ni liquidaciones.</t>
  </si>
  <si>
    <t>La documentación justificativa que está aportando es exactamente la misma que se aporta para el gasto 101. Además no está claro el importe imputado, no se presenta un desglose de los costes incluidos. No existe trazabilidad de los gastos justificados, además no se especifican las monedas, no hay un detalle de los gastos incluidos por importe en moneda local, ni tipo de cambio utilizado Por lo tanto se mantiene la incidencia.</t>
  </si>
  <si>
    <t xml:space="preserve">Existen gastos en monedas distintas, no hay trazabilidad. No se presenta declaración jurada, no se presenta documento de rendición de viáticos. </t>
  </si>
  <si>
    <t>CAN 0004-12MP</t>
  </si>
  <si>
    <t xml:space="preserve"> PLLA DE VIATICOS Nº 385-2012-AG-PE</t>
  </si>
  <si>
    <t>RDE261-12</t>
  </si>
  <si>
    <t>MINAG-BINACIONAL RIO PUTUMAYO</t>
  </si>
  <si>
    <t>COORDINADOR DEL PROYECTO, POR PARTICIAR EN EL COMITÉ DE EVALUACION</t>
  </si>
  <si>
    <t>La documentación justificativa que está aportando es exactamente la misma que se aporta para el gasto 95. Además no está claro el importe imputado, no se presenta un desglose de los costes incluidos. Por lo tanto se mantiene la incidencia.</t>
  </si>
  <si>
    <t>ok subsanado</t>
  </si>
  <si>
    <t>CAN 0021-12MP</t>
  </si>
  <si>
    <t>PLLA DE VIATICOS Nº 410-2012-AG-PEDICP</t>
  </si>
  <si>
    <t>MINAG -BINACIONAL RIO PUTUMAYO</t>
  </si>
  <si>
    <t>POR LA CANCELACION DE PLLA DE VIATICOS DE LUIS ALBERTO MOYA IBAÑEZ, ITINERARIO IQUITOS-SANTA ROSA-PUEBLOS DE FRONTERAS CON COLOMBIA Y VICEVERSA LOS DIAS 25/10/2012 AL 27/10/2012 POR EL MOTIVO DE PARTICIPAR EN LA REUNION BINACION</t>
  </si>
  <si>
    <t>LIQUIDACION DE VIATICOS - No se observo rendicion del anticipo, no se observaron facturas.</t>
  </si>
  <si>
    <t>Según la rendición aportada, el coordinador del proyecto firma haber recibido 307 soles en concepto de viáticos. Por lo tanto la diferencia es considerada no elegible</t>
  </si>
  <si>
    <t>3. Equipos y materiales</t>
  </si>
  <si>
    <t>III</t>
  </si>
  <si>
    <t>CAN087-13</t>
  </si>
  <si>
    <t>0000004327</t>
  </si>
  <si>
    <t>626892129</t>
  </si>
  <si>
    <t>FT-001-20140</t>
  </si>
  <si>
    <t>ASESORIA Y REPRESENTACIONES S.A.</t>
  </si>
  <si>
    <t>POR LA ADQUISICION DE KIT PARA ANALISIS DE AGUA DULCE PARA EL CENTRO PILOTO DE CABALLOCOCHA Y EL ESTRECHO DEL 20/12/12</t>
  </si>
  <si>
    <t>Coste del IVA no elegible: Sub. Total es de S./1.796,00 mas IVA de S./323,28 es igual a S./2.119,28</t>
  </si>
  <si>
    <t>VI</t>
  </si>
  <si>
    <t>FT. 001-0020972</t>
  </si>
  <si>
    <t>0002266</t>
  </si>
  <si>
    <t>626893499</t>
  </si>
  <si>
    <t>CAN 224-13MP</t>
  </si>
  <si>
    <t>POR CANCELACION DE FACT/001-0020972 POR LA ADQUISICION DE EQUIPO DE MONITOREO DE LA CALIDAD DE AGUA EN LOS ESTANQUES PISCICOLAS DE MODELOS PRACTICOS/ASESORIA Y REPRESENTACIONES S.A.</t>
  </si>
  <si>
    <t>Coste del IVA no elegible: sub. Total es de S./898,00 mas IVA de S./161,64 es igual a S./1.059,64</t>
  </si>
  <si>
    <t>PEDICP</t>
  </si>
  <si>
    <t>DIC. FEB</t>
  </si>
  <si>
    <t>GP 130-13</t>
  </si>
  <si>
    <t>PLANILLA DE VIATICOS Nº 179-2013/LUIS ALFREDO MORI PINEDO /25/04 AL 04/05/2013- IQ- ESTRECHO- SOPLIN VARGAS Y ALREDEDORES -ESTRECHO -IQ</t>
  </si>
  <si>
    <t>LUIS ALFREDO MORI PINEDO</t>
  </si>
  <si>
    <t>SUPERVICIÓN DE AVANCES DE LOS TRABAJOS REALIZADOS EN EL ESTRECHO Y PUERTO LEGUIZAMO</t>
  </si>
  <si>
    <t>4. Comprobantes y documentacion soporte no observada.</t>
  </si>
  <si>
    <t>Según la rendición aportada, el coordinador del proyecto firma haber recibido 576 soles en concepto de viáticos. Existe asi mismo una devolución por importe de 624,34. No existe trazabilidad de los gastos justificados, además no se especifican las monedas, no hay un detalle de los gastos incluidos por importe en moneda local, ni tipo de cambio utilizado. Por todo ello se mantiene la incidencia.</t>
  </si>
  <si>
    <t>De la justificación presentada se vuelve a incluir la factura 87365 por importe de 250.000  pesos colombianos y la 10472por importe de 250.000  pesos colombianos. Ambas facturas ya se validaron para el gasto 69.
Para el resto se comprueba que se justifican 652,66 soles en facturas + 576 mediante declaración jurada. En total 1.228,66 soles. Multiplicado por el típo de cambio es de 361,37 euros. La diferencia se considera no elegible.</t>
  </si>
  <si>
    <t>Set-Nov</t>
  </si>
  <si>
    <t>GP 154-13MP</t>
  </si>
  <si>
    <t>PLANILLA Nº 330-13MP</t>
  </si>
  <si>
    <t>00002420</t>
  </si>
  <si>
    <t xml:space="preserve">MAURO VASQUEZ RAMIREZ </t>
  </si>
  <si>
    <t xml:space="preserve">VIATICOS IQ-STA. ROSA Y ALREDEDORES Y VICEVERSA </t>
  </si>
  <si>
    <t>1(a). LIQUIDACION DE VIATICOS - No observacion de evidencia de rendicion de viaticos, Ni se observo facturas soportes.</t>
  </si>
  <si>
    <t>REGISTRO DUPLICADO</t>
  </si>
  <si>
    <t>Incidencia confirmada por PEDICP, como gasto duplicado</t>
  </si>
  <si>
    <t>Jun-Ago</t>
  </si>
  <si>
    <t xml:space="preserve">Mauro Vasquez Ramirez </t>
  </si>
  <si>
    <t>Planilla de viaticos Nº 330-2013 IQ-CC- IQ/ DEL 25/08 AL 29/08/2013</t>
  </si>
  <si>
    <t>GP 152-13MP</t>
  </si>
  <si>
    <t>PLANILLA Nº 332-2013</t>
  </si>
  <si>
    <t>LUIS ALBERTO MOYA IBAÑEZ</t>
  </si>
  <si>
    <t>VIATICOS  DE IQ-STA. ROSA - IQ/ 25/08/2013 AL 28/08/2013 REUNION DEL COMITÉ BINACIONA</t>
  </si>
  <si>
    <t>GP 153-13MP</t>
  </si>
  <si>
    <t xml:space="preserve"> </t>
  </si>
  <si>
    <t>PLANILLA Nº 331-2013</t>
  </si>
  <si>
    <t xml:space="preserve">LUIS ALFREDO MORI PINEDO </t>
  </si>
  <si>
    <t xml:space="preserve">VIATICOS DE IQ-STA. ROSA Y ALREDEDORES Y VI EVERSA </t>
  </si>
  <si>
    <t>GP153-13MP</t>
  </si>
  <si>
    <t>Planilla de viaticos Nº 331-2013 IQ-STA. ROSA-VICEVERSA/ DEL 25/08 AL 28/08/2013</t>
  </si>
  <si>
    <t>GP 152-13 MP</t>
  </si>
  <si>
    <t xml:space="preserve">LUIS ALBERTO MOYA IBAÑEZ </t>
  </si>
  <si>
    <t>Planilla de viaticos Nº 332-2013 IQ-STA. ROSA-VICEVERSA DEL 25/08 AL 28/08/2013</t>
  </si>
  <si>
    <t>ROGP 131-2013</t>
  </si>
  <si>
    <t>PLANILLA DE VIATICOS Nº 180-2013/LUIS ALFREDO MORI PINEDO  /IQ-CC-NAZARETH Y ALREDEDORES</t>
  </si>
  <si>
    <t>SUPERVISIÓN Y COORDINACIÓN DE LOS AVANCES EN LOS CENTROS PILOTOS DE CABALLOCOCHA Y NAZARETH</t>
  </si>
  <si>
    <t>No existe trazabilidad de los gastos justificados, además no se especifican las monedas, no hay un detalle de los gastos incluidos por importe en moneda local, ni tipo de cambio utilizado. Por todo ello se mantiene la incidencia.</t>
  </si>
  <si>
    <t xml:space="preserve">Según se indica en la descripción del gasto en el comprobante de pago ROGP 131-2013, este corresponde a viáticos del 05/05/2013 al 09/05/2013. Los gastos aportados están incurridos en días posteriores a dicha rendición por lo que no se soporta el gasto declarado correctamente. </t>
  </si>
  <si>
    <t>GP 133-13</t>
  </si>
  <si>
    <t>PLANILLA DE VIATICOS Nº 178-2013/RICARDO GONZALEZ ALARCON /IQ-CC-STA. ROSA Y ALREDEDORES</t>
  </si>
  <si>
    <t>RICARDO GONZALEZ ALARCON</t>
  </si>
  <si>
    <t xml:space="preserve">SERVICIO DE SUPERVICIÓN DE AVANCES DE TRABAJOS DE LOS CENTROS PILOTOS </t>
  </si>
  <si>
    <t>Justificantes de alimentación por importe de 180 soles. El importe no elegible se reduce por esta cantidad.</t>
  </si>
  <si>
    <t>Mar-May</t>
  </si>
  <si>
    <t>VIATICO PLANILLA Nº 247-2013/ IQ-SOPLIN VARGAS -IQ (02 AL 06 DE JULIO-13)</t>
  </si>
  <si>
    <t xml:space="preserve">WILLIAM PABLO SORIA  RUIZ </t>
  </si>
  <si>
    <t xml:space="preserve">TRABAJOS DE SUPERVISIÓN Y REFORMULACIÒN DE LOS TRABAJOS EJECUTADOS </t>
  </si>
  <si>
    <t>DIC-FEB</t>
  </si>
  <si>
    <t>GP 0044</t>
  </si>
  <si>
    <t>VIATICOS PLANILLA Nº 013-2013-IQ-CC-IQ 15/01/13 AL 18/01-2013</t>
  </si>
  <si>
    <t>HERDER HIDALGO LOZANO</t>
  </si>
  <si>
    <t>SUPERVISIÓN Y EVALUACIÓN DE AVANCES FISICOS DEL PROYECTO</t>
  </si>
  <si>
    <t>Durante las alegaciones solo se presenta documento administrativo 'comprobate de pago'. No se obserba liquidacion de viáticos ni documentación adicional del viaje. Se mantiene la observación.</t>
  </si>
  <si>
    <t xml:space="preserve">Según la rendición aportada, se firma haber recibido 474 soles en concepto de viáticos. No hay ningún documento adicional. Por lo tanto la diferencia es no elegible </t>
  </si>
  <si>
    <t>GP-043-13</t>
  </si>
  <si>
    <t>VIATICOS PLANILLA Nº 12-2013-IQ-EE-IQ 15/01/01 AL 18/01-2013</t>
  </si>
  <si>
    <t>Según documentación presentada durante las alegaciones el importe de las dietas es de 600. por lo tanto la diferencia con el importe declarado de 150 soles es no elegible.</t>
  </si>
  <si>
    <t>LA COMISIÓN DE SERVICIOS SE REDUJO DE DE 6 A 5 DÍAS, POR ERROR SE REPORTÓ EL MONTO TOTAL ASIGNADO . EL COMISIONADO DEVOLVIÓ A CAJA EL MONTO NO GASTADO.</t>
  </si>
  <si>
    <t>Incidencia confirmada por PEDICP.</t>
  </si>
  <si>
    <t>GP-042-13</t>
  </si>
  <si>
    <t>VIATICOS PLANILLA Nº 11-2013-IQ-EE-IQ /09/01 AL 12/01-2023</t>
  </si>
  <si>
    <t>MAURO VASQUEZ RAMIREZ</t>
  </si>
  <si>
    <t>SUPERVISIÓN DE AVANCE FISICO DEL PROYECTO</t>
  </si>
  <si>
    <t>RO 1138-13MP</t>
  </si>
  <si>
    <t>PLANILLA Nº 309-2013</t>
  </si>
  <si>
    <t>00002298</t>
  </si>
  <si>
    <t>VIATICOS  DE IQ-CC- IQ/ 14/08 AL 18/08/2013/REUNION PARA LA EJECUCIÓN DEL PROYECTO</t>
  </si>
  <si>
    <t>RO 1099B-13MP</t>
  </si>
  <si>
    <t>PLANILLA Nº 308-2013</t>
  </si>
  <si>
    <t>00002297</t>
  </si>
  <si>
    <t>RO1138-13MP</t>
  </si>
  <si>
    <t>Planilla de viaticos Nº 309-2013 IQ-CC- IQ/DEL 14/08AL 18/08/2013</t>
  </si>
  <si>
    <t>RO 1099B</t>
  </si>
  <si>
    <t>Planilla de viaticos Nº 308-2013 IQ-CC- IQ/ DEL 14/08/2013 LA 18/08/2013</t>
  </si>
  <si>
    <t>SET-NOV</t>
  </si>
  <si>
    <t>GPO 08-2012</t>
  </si>
  <si>
    <t>VIATICOS PLANILLA Nº 409-2012-CAN 024</t>
  </si>
  <si>
    <t>REUNION BINACIONAL SOBRE AVANCE Y MONITOREO DEL PROYECTO</t>
  </si>
  <si>
    <t>Justificantes aportados de hotel y alimentación por importe de 176.450 pesos colombianos. Aprox 250 soles. El importe no elegible se reduce por esta cantidad.</t>
  </si>
  <si>
    <t>No se ha presentado doc adicional</t>
  </si>
  <si>
    <t>INFORME  Nº 065-2013-AG-PEDICP-SS-EE-AMPP</t>
  </si>
  <si>
    <t xml:space="preserve">ADECUACIÓN Y CONSTRUCCIÓN DE 07 ESTANQUES PISCICOLAS </t>
  </si>
  <si>
    <t xml:space="preserve">CENTRO PILOTO DE CABALLOCOCHA </t>
  </si>
  <si>
    <t xml:space="preserve">07 ESTANQUES DE BENEFICIARIOS DE CABALLOCOCHA </t>
  </si>
  <si>
    <t>1(b). No se observa documentacion soporte de facura ni acta de conformidad ni se observa documentacion soporte del pago realizado al proveedor.</t>
  </si>
  <si>
    <t>Ok informes. Subsanado</t>
  </si>
  <si>
    <t xml:space="preserve">ADECUACIÓN Y CONSTRUCCIÓN DE 03 ESTANQUE </t>
  </si>
  <si>
    <t>CENTRO PILOTO DE EL ESTRECHO</t>
  </si>
  <si>
    <t xml:space="preserve">06 ESTANQUES DE BENEFICIARIOS DE CABALLOCOCHA </t>
  </si>
  <si>
    <t>ADECUACIÓN Y CONSTRUCCIÓN DE 03 ESTANQUE  PISCICOLAS</t>
  </si>
  <si>
    <t>03 ESTANQUE PILOTOS DE EL ESTRECHO</t>
  </si>
  <si>
    <t>CARTA Nº 0172-13AG-PEDICP</t>
  </si>
  <si>
    <t xml:space="preserve">03 ESTANQUE PILOTO DE CABALLOCOCHA </t>
  </si>
  <si>
    <t>CARTA Nº 257-2013-MINAGRI.PEDICP</t>
  </si>
  <si>
    <t>JUNIO -AGOSTO</t>
  </si>
  <si>
    <t xml:space="preserve">APORTE DE ALIMENTOS DE CABALLOCOCHA </t>
  </si>
  <si>
    <t xml:space="preserve">Caballococha </t>
  </si>
  <si>
    <t>CCI56-13</t>
  </si>
  <si>
    <t>FT. 02-03206</t>
  </si>
  <si>
    <t xml:space="preserve">OLGA ALVAREZ VALERA </t>
  </si>
  <si>
    <t>PASAJES AEREOS IQUITOS - EL ESTRECHO - TRANSPORTE DE PERSONAL</t>
  </si>
  <si>
    <t>1(b). No se observa documentacion soporte de facura algunas facturas reportadas</t>
  </si>
  <si>
    <t>Justificación de 600 soles. Dicha documentación ya se revisó durante la auditoría en Perú y se validó. El importe considerado no elegible es por el importe total reportado menos los 600 soles justificados,</t>
  </si>
  <si>
    <t>No se ha presentado doc adicional, de nuevo la justificación de los 600 soles previamente revisado dos veces.</t>
  </si>
  <si>
    <t>CARTA Nº 065-2013-AG-PEDICP-DEDA-JLFL</t>
  </si>
  <si>
    <t xml:space="preserve">NOVIEMBRE </t>
  </si>
  <si>
    <t xml:space="preserve">APORTE DE ALIMENTO DE CABALLOCOCHA </t>
  </si>
  <si>
    <t xml:space="preserve">ALIMENTO BALANCEADO ACABADO </t>
  </si>
  <si>
    <t xml:space="preserve">OCTUBRE </t>
  </si>
  <si>
    <t xml:space="preserve">septiembre </t>
  </si>
  <si>
    <t>APORTE DE ALIMENTOS DE CABALLOCOCHA</t>
  </si>
  <si>
    <t xml:space="preserve">ALIMENTO BALANCEADO CRECIMEINTO </t>
  </si>
  <si>
    <t xml:space="preserve">CABALLOCOCHA </t>
  </si>
  <si>
    <t>CCI58-14</t>
  </si>
  <si>
    <t>FT. 01-001761</t>
  </si>
  <si>
    <t>VIVA COORPORATION EIRL</t>
  </si>
  <si>
    <t xml:space="preserve">SERVICIO DE FOTOCOPIADORA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</si>
</sst>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 #,##0_ ;_ * \-#,##0_ ;_ * &quot;-&quot;??_ ;_ @_ "/>
    <numFmt numFmtId="165" formatCode="dd/mm/yy;@"/>
  </numFmts>
  <fonts count="13">
    <font>
      <sz val="11"/>
      <color theme="1"/>
      <name val="Calibri"/>
      <family val="2"/>
      <scheme val="minor"/>
    </font>
    <font>
      <sz val="11"/>
      <color theme="1"/>
      <name val="Calibri"/>
      <family val="2"/>
      <scheme val="minor"/>
    </font>
    <font>
      <b/>
      <sz val="8"/>
      <name val="Calibri"/>
      <family val="2"/>
      <scheme val="minor"/>
    </font>
    <font>
      <sz val="10"/>
      <name val="Arial"/>
      <family val="2"/>
    </font>
    <font>
      <b/>
      <sz val="8"/>
      <color theme="1"/>
      <name val="Calibri"/>
      <family val="2"/>
      <scheme val="minor"/>
    </font>
    <font>
      <b/>
      <sz val="8"/>
      <color rgb="FFFF0000"/>
      <name val="Calibri"/>
      <family val="2"/>
      <scheme val="minor"/>
    </font>
    <font>
      <sz val="8"/>
      <name val="Calibri"/>
      <family val="2"/>
      <scheme val="minor"/>
    </font>
    <font>
      <sz val="8"/>
      <color theme="1"/>
      <name val="Calibri"/>
      <family val="2"/>
      <scheme val="minor"/>
    </font>
    <font>
      <sz val="8"/>
      <name val="EYInterstate Light"/>
    </font>
    <font>
      <sz val="8"/>
      <color rgb="FFFF0000"/>
      <name val="Calibri"/>
      <family val="2"/>
      <scheme val="minor"/>
    </font>
    <font>
      <sz val="11"/>
      <name val="Calibri"/>
      <family val="2"/>
      <scheme val="minor"/>
    </font>
    <font>
      <sz val="8"/>
      <name val="Arial Narrow"/>
      <family val="2"/>
    </font>
    <font>
      <sz val="8"/>
      <color theme="1"/>
      <name val="Arial Narrow"/>
      <family val="2"/>
    </font>
  </fonts>
  <fills count="5">
    <fill>
      <patternFill patternType="none"/>
    </fill>
    <fill>
      <patternFill patternType="gray125"/>
    </fill>
    <fill>
      <patternFill patternType="solid">
        <fgColor theme="0" tint="-0.249977111117893"/>
        <bgColor indexed="64"/>
      </patternFill>
    </fill>
    <fill>
      <patternFill patternType="solid">
        <fgColor theme="4" tint="0.39997558519241921"/>
        <bgColor indexed="64"/>
      </patternFill>
    </fill>
    <fill>
      <patternFill patternType="solid">
        <fgColor rgb="FF92D05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3" fillId="0" borderId="0"/>
  </cellStyleXfs>
  <cellXfs count="49">
    <xf numFmtId="0" fontId="0" fillId="0" borderId="0" xfId="0"/>
    <xf numFmtId="0" fontId="2" fillId="2" borderId="1" xfId="0" applyFont="1" applyFill="1" applyBorder="1" applyAlignment="1">
      <alignment horizontal="center" vertical="center" wrapText="1"/>
    </xf>
    <xf numFmtId="0" fontId="2" fillId="2" borderId="1" xfId="2" applyNumberFormat="1" applyFont="1" applyFill="1" applyBorder="1" applyAlignment="1">
      <alignment horizontal="center" vertical="center" wrapText="1"/>
    </xf>
    <xf numFmtId="164" fontId="2" fillId="2" borderId="1" xfId="1"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164" fontId="5" fillId="2" borderId="1" xfId="1" applyNumberFormat="1" applyFont="1" applyFill="1" applyBorder="1" applyAlignment="1">
      <alignment horizontal="center" vertical="center" wrapText="1"/>
    </xf>
    <xf numFmtId="164" fontId="2" fillId="3" borderId="1" xfId="1" applyNumberFormat="1" applyFont="1" applyFill="1" applyBorder="1" applyAlignment="1">
      <alignment horizontal="center" vertical="center" wrapText="1"/>
    </xf>
    <xf numFmtId="164" fontId="2" fillId="4" borderId="1" xfId="1"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43" fontId="7" fillId="0" borderId="1" xfId="1" applyNumberFormat="1" applyFont="1" applyFill="1" applyBorder="1" applyAlignment="1">
      <alignment horizontal="right" vertical="center" wrapText="1"/>
    </xf>
    <xf numFmtId="43" fontId="6" fillId="0" borderId="1" xfId="1" applyNumberFormat="1" applyFont="1" applyFill="1" applyBorder="1" applyAlignment="1">
      <alignment horizontal="right" vertical="center" wrapText="1"/>
    </xf>
    <xf numFmtId="0" fontId="8" fillId="0" borderId="1" xfId="2" applyNumberFormat="1" applyFont="1" applyFill="1" applyBorder="1" applyAlignment="1">
      <alignment horizontal="left" vertical="center" wrapText="1"/>
    </xf>
    <xf numFmtId="43" fontId="9" fillId="0" borderId="1" xfId="1" applyNumberFormat="1" applyFont="1" applyFill="1" applyBorder="1" applyAlignment="1">
      <alignment horizontal="right" vertical="center" wrapText="1"/>
    </xf>
    <xf numFmtId="49" fontId="6" fillId="0" borderId="1" xfId="0" applyNumberFormat="1" applyFont="1" applyFill="1" applyBorder="1" applyAlignment="1">
      <alignment horizontal="left" vertical="center" wrapText="1"/>
    </xf>
    <xf numFmtId="14" fontId="6" fillId="0" borderId="1" xfId="0" applyNumberFormat="1" applyFont="1" applyFill="1" applyBorder="1" applyAlignment="1">
      <alignment horizontal="left" vertical="center" wrapText="1"/>
    </xf>
    <xf numFmtId="49" fontId="7" fillId="0" borderId="1" xfId="0" applyNumberFormat="1" applyFont="1" applyFill="1" applyBorder="1" applyAlignment="1">
      <alignment horizontal="left" vertical="center" wrapText="1"/>
    </xf>
    <xf numFmtId="14" fontId="7" fillId="0" borderId="1" xfId="0" applyNumberFormat="1" applyFont="1" applyFill="1" applyBorder="1" applyAlignment="1">
      <alignment horizontal="left" vertical="center" wrapText="1"/>
    </xf>
    <xf numFmtId="0" fontId="0" fillId="0" borderId="1" xfId="0" applyFill="1" applyBorder="1"/>
    <xf numFmtId="0" fontId="10" fillId="0" borderId="1" xfId="0" applyFont="1" applyFill="1" applyBorder="1"/>
    <xf numFmtId="0" fontId="6" fillId="0" borderId="1" xfId="0" applyFont="1" applyFill="1" applyBorder="1" applyAlignment="1">
      <alignment horizontal="center" vertical="center" wrapText="1"/>
    </xf>
    <xf numFmtId="0" fontId="7" fillId="0" borderId="1" xfId="0" applyFont="1" applyFill="1" applyBorder="1" applyAlignment="1">
      <alignment vertical="center" wrapText="1"/>
    </xf>
    <xf numFmtId="165"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1" fontId="7" fillId="0" borderId="1" xfId="0" applyNumberFormat="1" applyFont="1" applyFill="1" applyBorder="1" applyAlignment="1">
      <alignment horizontal="right" vertical="center" wrapText="1"/>
    </xf>
    <xf numFmtId="14" fontId="7" fillId="0" borderId="1" xfId="0" applyNumberFormat="1" applyFont="1" applyFill="1" applyBorder="1" applyAlignment="1">
      <alignment horizontal="center" vertical="center" wrapText="1"/>
    </xf>
    <xf numFmtId="0" fontId="11" fillId="0" borderId="1" xfId="0" applyFont="1" applyFill="1" applyBorder="1" applyAlignment="1">
      <alignment horizontal="left" vertical="center" wrapText="1"/>
    </xf>
    <xf numFmtId="0" fontId="12" fillId="0" borderId="1" xfId="0" applyFont="1" applyFill="1" applyBorder="1" applyAlignment="1">
      <alignment vertical="center" wrapText="1"/>
    </xf>
    <xf numFmtId="43" fontId="12" fillId="0" borderId="1" xfId="1" applyFont="1" applyFill="1" applyBorder="1" applyAlignment="1">
      <alignment horizontal="right" vertical="center" wrapText="1"/>
    </xf>
    <xf numFmtId="43" fontId="11" fillId="0" borderId="1" xfId="1" applyFont="1" applyFill="1" applyBorder="1" applyAlignment="1">
      <alignment horizontal="left" vertical="center" wrapText="1"/>
    </xf>
    <xf numFmtId="43" fontId="6" fillId="0" borderId="1" xfId="1" applyFont="1" applyFill="1" applyBorder="1" applyAlignment="1">
      <alignment horizontal="right" vertical="center" wrapText="1"/>
    </xf>
    <xf numFmtId="1" fontId="6" fillId="0" borderId="1" xfId="0" applyNumberFormat="1" applyFont="1" applyFill="1" applyBorder="1" applyAlignment="1">
      <alignment horizontal="center" vertical="center" wrapText="1"/>
    </xf>
    <xf numFmtId="2" fontId="6" fillId="0" borderId="1" xfId="0" applyNumberFormat="1" applyFont="1" applyFill="1" applyBorder="1" applyAlignment="1">
      <alignment horizontal="left" vertical="center" wrapText="1"/>
    </xf>
    <xf numFmtId="2" fontId="7" fillId="0" borderId="1" xfId="0" applyNumberFormat="1" applyFont="1" applyFill="1" applyBorder="1" applyAlignment="1">
      <alignment horizontal="left" vertical="center" wrapText="1"/>
    </xf>
    <xf numFmtId="2" fontId="7" fillId="0" borderId="1" xfId="0" applyNumberFormat="1" applyFont="1" applyFill="1" applyBorder="1" applyAlignment="1">
      <alignment horizontal="center" vertical="center" wrapText="1"/>
    </xf>
    <xf numFmtId="2" fontId="7" fillId="0" borderId="1" xfId="0" applyNumberFormat="1" applyFont="1" applyFill="1" applyBorder="1" applyAlignment="1">
      <alignment vertical="center" wrapText="1"/>
    </xf>
    <xf numFmtId="43" fontId="7" fillId="0" borderId="1" xfId="1" applyFont="1" applyFill="1" applyBorder="1" applyAlignment="1">
      <alignment vertical="center" wrapText="1"/>
    </xf>
    <xf numFmtId="43" fontId="7" fillId="0" borderId="1" xfId="1" applyFont="1" applyFill="1" applyBorder="1" applyAlignment="1">
      <alignment horizontal="right" vertical="center" wrapText="1"/>
    </xf>
    <xf numFmtId="0" fontId="0" fillId="0" borderId="1" xfId="0" applyFill="1" applyBorder="1" applyAlignment="1">
      <alignment horizontal="center" vertical="center" wrapText="1"/>
    </xf>
    <xf numFmtId="0" fontId="6" fillId="0" borderId="1" xfId="0" applyFont="1" applyFill="1" applyBorder="1" applyAlignment="1">
      <alignment horizontal="right" vertical="center" wrapText="1"/>
    </xf>
    <xf numFmtId="0" fontId="0" fillId="0" borderId="1" xfId="0" applyFont="1" applyFill="1" applyBorder="1" applyAlignment="1">
      <alignment vertical="center" wrapText="1"/>
    </xf>
    <xf numFmtId="43" fontId="6" fillId="0" borderId="1" xfId="1" applyFont="1" applyFill="1" applyBorder="1" applyAlignment="1">
      <alignment horizontal="left" vertical="center" wrapText="1"/>
    </xf>
    <xf numFmtId="14" fontId="6" fillId="0" borderId="1" xfId="0" applyNumberFormat="1" applyFont="1" applyFill="1" applyBorder="1" applyAlignment="1">
      <alignment horizontal="center" vertical="center" wrapText="1"/>
    </xf>
    <xf numFmtId="0" fontId="0" fillId="0" borderId="1" xfId="0" applyFill="1" applyBorder="1" applyAlignment="1">
      <alignment vertical="center" wrapText="1"/>
    </xf>
    <xf numFmtId="165" fontId="7" fillId="0" borderId="1" xfId="0" applyNumberFormat="1" applyFont="1" applyFill="1" applyBorder="1" applyAlignment="1">
      <alignment vertical="center" wrapText="1"/>
    </xf>
    <xf numFmtId="1" fontId="7" fillId="0" borderId="1" xfId="0" applyNumberFormat="1" applyFont="1" applyFill="1" applyBorder="1" applyAlignment="1">
      <alignment vertical="center" wrapText="1"/>
    </xf>
    <xf numFmtId="1" fontId="6" fillId="0" borderId="1" xfId="0" applyNumberFormat="1" applyFont="1" applyFill="1" applyBorder="1" applyAlignment="1">
      <alignment horizontal="right" vertical="center" wrapText="1"/>
    </xf>
    <xf numFmtId="2" fontId="11" fillId="0" borderId="1" xfId="0" applyNumberFormat="1" applyFont="1" applyFill="1" applyBorder="1" applyAlignment="1">
      <alignment horizontal="left" vertical="center" wrapText="1"/>
    </xf>
  </cellXfs>
  <cellStyles count="3">
    <cellStyle name="Millares" xfId="1" builtinId="3"/>
    <cellStyle name="Normal" xfId="0" builtinId="0"/>
    <cellStyle name="Normal 2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8"/>
  <sheetViews>
    <sheetView tabSelected="1" workbookViewId="0">
      <selection activeCell="E2" sqref="E2"/>
    </sheetView>
  </sheetViews>
  <sheetFormatPr baseColWidth="10" defaultRowHeight="15"/>
  <sheetData>
    <row r="1" spans="1:24" ht="56.25">
      <c r="A1" s="1" t="s">
        <v>0</v>
      </c>
      <c r="B1" s="1" t="s">
        <v>1</v>
      </c>
      <c r="C1" s="1" t="s">
        <v>2</v>
      </c>
      <c r="D1" s="1" t="s">
        <v>3</v>
      </c>
      <c r="E1" s="1" t="s">
        <v>4</v>
      </c>
      <c r="F1" s="1" t="s">
        <v>5</v>
      </c>
      <c r="G1" s="1" t="s">
        <v>6</v>
      </c>
      <c r="H1" s="1" t="s">
        <v>7</v>
      </c>
      <c r="I1" s="1" t="s">
        <v>8</v>
      </c>
      <c r="J1" s="1" t="s">
        <v>9</v>
      </c>
      <c r="K1" s="1" t="s">
        <v>10</v>
      </c>
      <c r="L1" s="2" t="s">
        <v>11</v>
      </c>
      <c r="M1" s="1" t="s">
        <v>12</v>
      </c>
      <c r="N1" s="3" t="s">
        <v>13</v>
      </c>
      <c r="O1" s="4" t="s">
        <v>14</v>
      </c>
      <c r="P1" s="3" t="s">
        <v>15</v>
      </c>
      <c r="Q1" s="5" t="s">
        <v>16</v>
      </c>
      <c r="R1" s="5" t="s">
        <v>17</v>
      </c>
      <c r="S1" s="5" t="s">
        <v>18</v>
      </c>
      <c r="T1" s="3" t="s">
        <v>19</v>
      </c>
      <c r="U1" s="6" t="s">
        <v>20</v>
      </c>
      <c r="V1" s="6" t="s">
        <v>21</v>
      </c>
      <c r="W1" s="7" t="s">
        <v>22</v>
      </c>
      <c r="X1" s="7" t="s">
        <v>21</v>
      </c>
    </row>
    <row r="2" spans="1:24" ht="101.25">
      <c r="A2" s="8" t="s">
        <v>23</v>
      </c>
      <c r="B2" s="8">
        <v>126</v>
      </c>
      <c r="C2" s="9" t="s">
        <v>24</v>
      </c>
      <c r="D2" s="10" t="s">
        <v>25</v>
      </c>
      <c r="E2" s="10" t="s">
        <v>26</v>
      </c>
      <c r="F2" s="10"/>
      <c r="G2" s="10"/>
      <c r="H2" s="10"/>
      <c r="I2" s="10"/>
      <c r="J2" s="10"/>
      <c r="K2" s="10"/>
      <c r="L2" s="10"/>
      <c r="M2" s="10"/>
      <c r="N2" s="11"/>
      <c r="O2" s="11">
        <v>3.18</v>
      </c>
      <c r="P2" s="11">
        <v>322.01257861635219</v>
      </c>
      <c r="Q2" s="12">
        <f>P2</f>
        <v>322.01257861635219</v>
      </c>
      <c r="R2" s="13" t="s">
        <v>27</v>
      </c>
      <c r="S2" s="13" t="s">
        <v>28</v>
      </c>
      <c r="T2" s="12">
        <v>322.01257861635219</v>
      </c>
      <c r="U2" s="13" t="s">
        <v>29</v>
      </c>
      <c r="V2" s="12">
        <f>T2</f>
        <v>322.01257861635219</v>
      </c>
      <c r="W2" s="13" t="s">
        <v>30</v>
      </c>
      <c r="X2" s="14">
        <f>V2</f>
        <v>322.01257861635219</v>
      </c>
    </row>
    <row r="3" spans="1:24" ht="202.5">
      <c r="A3" s="8" t="s">
        <v>23</v>
      </c>
      <c r="B3" s="8">
        <v>68</v>
      </c>
      <c r="C3" s="9" t="s">
        <v>31</v>
      </c>
      <c r="D3" s="9" t="s">
        <v>32</v>
      </c>
      <c r="E3" s="9"/>
      <c r="F3" s="9"/>
      <c r="G3" s="15" t="s">
        <v>33</v>
      </c>
      <c r="H3" s="9">
        <v>653557405</v>
      </c>
      <c r="I3" s="16">
        <v>41387</v>
      </c>
      <c r="J3" s="9" t="s">
        <v>34</v>
      </c>
      <c r="K3" s="9"/>
      <c r="L3" s="10"/>
      <c r="M3" s="9" t="s">
        <v>35</v>
      </c>
      <c r="N3" s="12">
        <v>650</v>
      </c>
      <c r="O3" s="12">
        <v>3.18</v>
      </c>
      <c r="P3" s="11">
        <v>204.40251572327043</v>
      </c>
      <c r="Q3" s="12">
        <f t="shared" ref="Q3:Q7" si="0">P3</f>
        <v>204.40251572327043</v>
      </c>
      <c r="R3" s="13" t="s">
        <v>36</v>
      </c>
      <c r="S3" s="13" t="s">
        <v>28</v>
      </c>
      <c r="T3" s="12">
        <v>204.40251572327043</v>
      </c>
      <c r="U3" s="13" t="s">
        <v>37</v>
      </c>
      <c r="V3" s="12">
        <f>+T3</f>
        <v>204.40251572327043</v>
      </c>
      <c r="W3" s="13" t="s">
        <v>38</v>
      </c>
      <c r="X3" s="14">
        <f>+V3</f>
        <v>204.40251572327043</v>
      </c>
    </row>
    <row r="4" spans="1:24" ht="258.75">
      <c r="A4" s="8" t="s">
        <v>23</v>
      </c>
      <c r="B4" s="8">
        <v>69</v>
      </c>
      <c r="C4" s="9" t="s">
        <v>31</v>
      </c>
      <c r="D4" s="9" t="s">
        <v>32</v>
      </c>
      <c r="E4" s="9" t="s">
        <v>39</v>
      </c>
      <c r="F4" s="9"/>
      <c r="G4" s="17" t="s">
        <v>40</v>
      </c>
      <c r="H4" s="10" t="s">
        <v>41</v>
      </c>
      <c r="I4" s="18">
        <v>41443</v>
      </c>
      <c r="J4" s="10" t="s">
        <v>42</v>
      </c>
      <c r="K4" s="10"/>
      <c r="L4" s="10"/>
      <c r="M4" s="10" t="s">
        <v>43</v>
      </c>
      <c r="N4" s="11">
        <v>650</v>
      </c>
      <c r="O4" s="12">
        <v>3.18</v>
      </c>
      <c r="P4" s="11">
        <v>204.40251572327043</v>
      </c>
      <c r="Q4" s="12">
        <f t="shared" si="0"/>
        <v>204.40251572327043</v>
      </c>
      <c r="R4" s="13" t="s">
        <v>44</v>
      </c>
      <c r="S4" s="13" t="s">
        <v>45</v>
      </c>
      <c r="T4" s="12">
        <v>0</v>
      </c>
      <c r="U4" s="19" t="s">
        <v>46</v>
      </c>
      <c r="V4" s="20" t="s">
        <v>47</v>
      </c>
      <c r="W4" s="19" t="s">
        <v>46</v>
      </c>
      <c r="X4" s="19" t="s">
        <v>47</v>
      </c>
    </row>
    <row r="5" spans="1:24" ht="393.75">
      <c r="A5" s="8" t="s">
        <v>23</v>
      </c>
      <c r="B5" s="8">
        <v>95</v>
      </c>
      <c r="C5" s="9" t="s">
        <v>31</v>
      </c>
      <c r="D5" s="10" t="s">
        <v>25</v>
      </c>
      <c r="E5" s="10" t="s">
        <v>48</v>
      </c>
      <c r="F5" s="18">
        <v>41197</v>
      </c>
      <c r="G5" s="17">
        <v>2998</v>
      </c>
      <c r="H5" s="10">
        <v>626891287</v>
      </c>
      <c r="I5" s="18">
        <v>41099</v>
      </c>
      <c r="J5" s="10" t="s">
        <v>49</v>
      </c>
      <c r="K5" s="10" t="s">
        <v>50</v>
      </c>
      <c r="L5" s="10" t="s">
        <v>51</v>
      </c>
      <c r="M5" s="10" t="s">
        <v>52</v>
      </c>
      <c r="N5" s="11">
        <v>1120</v>
      </c>
      <c r="O5" s="11">
        <v>3.18</v>
      </c>
      <c r="P5" s="11">
        <v>125.78616352201257</v>
      </c>
      <c r="Q5" s="12">
        <f t="shared" si="0"/>
        <v>125.78616352201257</v>
      </c>
      <c r="R5" s="13" t="s">
        <v>53</v>
      </c>
      <c r="S5" s="13" t="s">
        <v>28</v>
      </c>
      <c r="T5" s="12">
        <v>125.78616352201257</v>
      </c>
      <c r="U5" s="13" t="s">
        <v>54</v>
      </c>
      <c r="V5" s="12">
        <f>T5</f>
        <v>125.78616352201257</v>
      </c>
      <c r="W5" s="13" t="s">
        <v>55</v>
      </c>
      <c r="X5" s="14">
        <f>V5</f>
        <v>125.78616352201257</v>
      </c>
    </row>
    <row r="6" spans="1:24" ht="225">
      <c r="A6" s="8" t="s">
        <v>23</v>
      </c>
      <c r="B6" s="8">
        <v>101</v>
      </c>
      <c r="C6" s="9" t="s">
        <v>31</v>
      </c>
      <c r="D6" s="10" t="s">
        <v>25</v>
      </c>
      <c r="E6" s="10" t="s">
        <v>56</v>
      </c>
      <c r="F6" s="18">
        <v>41197</v>
      </c>
      <c r="G6" s="17">
        <v>2997</v>
      </c>
      <c r="H6" s="10">
        <v>626891295</v>
      </c>
      <c r="I6" s="18">
        <v>41099</v>
      </c>
      <c r="J6" s="10" t="s">
        <v>57</v>
      </c>
      <c r="K6" s="10" t="s">
        <v>58</v>
      </c>
      <c r="L6" s="10" t="s">
        <v>59</v>
      </c>
      <c r="M6" s="10" t="s">
        <v>60</v>
      </c>
      <c r="N6" s="11">
        <v>1120</v>
      </c>
      <c r="O6" s="11">
        <v>3.18</v>
      </c>
      <c r="P6" s="11">
        <v>125.78616352201257</v>
      </c>
      <c r="Q6" s="12">
        <f t="shared" si="0"/>
        <v>125.78616352201257</v>
      </c>
      <c r="R6" s="13" t="s">
        <v>53</v>
      </c>
      <c r="S6" s="13" t="s">
        <v>28</v>
      </c>
      <c r="T6" s="12">
        <v>125.78616352201257</v>
      </c>
      <c r="U6" s="13" t="s">
        <v>61</v>
      </c>
      <c r="V6" s="12">
        <f>+T6</f>
        <v>125.78616352201257</v>
      </c>
      <c r="W6" s="13" t="s">
        <v>62</v>
      </c>
      <c r="X6" s="14" t="s">
        <v>47</v>
      </c>
    </row>
    <row r="7" spans="1:24" ht="213.75">
      <c r="A7" s="8" t="s">
        <v>23</v>
      </c>
      <c r="B7" s="8">
        <v>103</v>
      </c>
      <c r="C7" s="9" t="s">
        <v>31</v>
      </c>
      <c r="D7" s="10" t="s">
        <v>25</v>
      </c>
      <c r="E7" s="10" t="s">
        <v>63</v>
      </c>
      <c r="F7" s="18">
        <v>41219</v>
      </c>
      <c r="G7" s="17">
        <v>3152</v>
      </c>
      <c r="H7" s="10">
        <v>626891469</v>
      </c>
      <c r="I7" s="18">
        <v>41219</v>
      </c>
      <c r="J7" s="10" t="s">
        <v>64</v>
      </c>
      <c r="K7" s="10" t="s">
        <v>47</v>
      </c>
      <c r="L7" s="10" t="s">
        <v>65</v>
      </c>
      <c r="M7" s="10" t="s">
        <v>66</v>
      </c>
      <c r="N7" s="11">
        <v>940</v>
      </c>
      <c r="O7" s="11">
        <v>3.18</v>
      </c>
      <c r="P7" s="11">
        <v>125.78616352201257</v>
      </c>
      <c r="Q7" s="12">
        <f t="shared" si="0"/>
        <v>125.78616352201257</v>
      </c>
      <c r="R7" s="13" t="s">
        <v>67</v>
      </c>
      <c r="S7" s="13" t="s">
        <v>28</v>
      </c>
      <c r="T7" s="12">
        <v>125.78616352201257</v>
      </c>
      <c r="U7" s="13" t="s">
        <v>68</v>
      </c>
      <c r="V7" s="12">
        <f>Q7-(307/O7)</f>
        <v>29.245283018867923</v>
      </c>
      <c r="W7" s="13" t="s">
        <v>62</v>
      </c>
      <c r="X7" s="14" t="s">
        <v>47</v>
      </c>
    </row>
    <row r="8" spans="1:24" ht="123.75">
      <c r="A8" s="8" t="s">
        <v>23</v>
      </c>
      <c r="B8" s="8">
        <v>114</v>
      </c>
      <c r="C8" s="9" t="s">
        <v>69</v>
      </c>
      <c r="D8" s="10" t="s">
        <v>70</v>
      </c>
      <c r="E8" s="10" t="s">
        <v>71</v>
      </c>
      <c r="F8" s="18">
        <v>41299</v>
      </c>
      <c r="G8" s="17" t="s">
        <v>72</v>
      </c>
      <c r="H8" s="10" t="s">
        <v>73</v>
      </c>
      <c r="I8" s="18">
        <v>41304</v>
      </c>
      <c r="J8" s="10" t="s">
        <v>74</v>
      </c>
      <c r="K8" s="10" t="s">
        <v>47</v>
      </c>
      <c r="L8" s="10" t="s">
        <v>75</v>
      </c>
      <c r="M8" s="10" t="s">
        <v>76</v>
      </c>
      <c r="N8" s="11">
        <v>2119.2800000000002</v>
      </c>
      <c r="O8" s="11">
        <v>3.18</v>
      </c>
      <c r="P8" s="11">
        <v>666.44025157232704</v>
      </c>
      <c r="Q8" s="12">
        <v>101.66037735849055</v>
      </c>
      <c r="R8" s="13" t="s">
        <v>77</v>
      </c>
      <c r="S8" s="13" t="s">
        <v>28</v>
      </c>
      <c r="T8" s="12">
        <v>101.66037735849055</v>
      </c>
      <c r="U8" s="13" t="s">
        <v>62</v>
      </c>
      <c r="V8" s="20" t="s">
        <v>47</v>
      </c>
      <c r="W8" s="19" t="s">
        <v>46</v>
      </c>
      <c r="X8" s="19" t="s">
        <v>47</v>
      </c>
    </row>
    <row r="9" spans="1:24" ht="191.25">
      <c r="A9" s="8" t="s">
        <v>23</v>
      </c>
      <c r="B9" s="8">
        <v>118</v>
      </c>
      <c r="C9" s="9" t="s">
        <v>69</v>
      </c>
      <c r="D9" s="9" t="s">
        <v>78</v>
      </c>
      <c r="E9" s="10" t="s">
        <v>79</v>
      </c>
      <c r="F9" s="9"/>
      <c r="G9" s="17" t="s">
        <v>80</v>
      </c>
      <c r="H9" s="10" t="s">
        <v>81</v>
      </c>
      <c r="I9" s="16">
        <v>41534</v>
      </c>
      <c r="J9" s="9" t="s">
        <v>82</v>
      </c>
      <c r="K9" s="9"/>
      <c r="L9" s="10"/>
      <c r="M9" s="10" t="s">
        <v>83</v>
      </c>
      <c r="N9" s="11">
        <v>1059.6400000000001</v>
      </c>
      <c r="O9" s="12">
        <v>3.18</v>
      </c>
      <c r="P9" s="11">
        <v>333.22012578616352</v>
      </c>
      <c r="Q9" s="12">
        <v>50.830188679245275</v>
      </c>
      <c r="R9" s="13" t="s">
        <v>84</v>
      </c>
      <c r="S9" s="13" t="s">
        <v>28</v>
      </c>
      <c r="T9" s="12">
        <v>50.830188679245275</v>
      </c>
      <c r="U9" s="13" t="s">
        <v>62</v>
      </c>
      <c r="V9" s="20" t="s">
        <v>47</v>
      </c>
      <c r="W9" s="19" t="s">
        <v>46</v>
      </c>
      <c r="X9" s="19" t="s">
        <v>47</v>
      </c>
    </row>
    <row r="10" spans="1:24" ht="409.5">
      <c r="A10" s="8" t="s">
        <v>85</v>
      </c>
      <c r="B10" s="8">
        <v>157</v>
      </c>
      <c r="C10" s="21"/>
      <c r="D10" s="9" t="s">
        <v>86</v>
      </c>
      <c r="E10" s="22" t="s">
        <v>87</v>
      </c>
      <c r="F10" s="23">
        <v>41387</v>
      </c>
      <c r="G10" s="24"/>
      <c r="H10" s="25"/>
      <c r="I10" s="26"/>
      <c r="J10" s="9" t="s">
        <v>88</v>
      </c>
      <c r="K10" s="27"/>
      <c r="L10" s="27" t="s">
        <v>89</v>
      </c>
      <c r="M10" s="28" t="s">
        <v>90</v>
      </c>
      <c r="N10" s="29">
        <v>1920</v>
      </c>
      <c r="O10" s="30">
        <v>3.4031466666666699</v>
      </c>
      <c r="P10" s="31">
        <v>564.18373583663697</v>
      </c>
      <c r="Q10" s="31">
        <v>564.18373583663697</v>
      </c>
      <c r="R10" s="13" t="s">
        <v>91</v>
      </c>
      <c r="S10" s="13" t="s">
        <v>28</v>
      </c>
      <c r="T10" s="12">
        <v>564.18373583663697</v>
      </c>
      <c r="U10" s="13" t="s">
        <v>92</v>
      </c>
      <c r="V10" s="12">
        <f>T10</f>
        <v>564.18373583663697</v>
      </c>
      <c r="W10" s="13" t="s">
        <v>93</v>
      </c>
      <c r="X10" s="14">
        <f>Q10-361.37</f>
        <v>202.81373583663697</v>
      </c>
    </row>
    <row r="11" spans="1:24" ht="123.75">
      <c r="A11" s="8" t="s">
        <v>85</v>
      </c>
      <c r="B11" s="8">
        <v>158</v>
      </c>
      <c r="C11" s="32"/>
      <c r="D11" s="33" t="s">
        <v>94</v>
      </c>
      <c r="E11" s="34" t="s">
        <v>95</v>
      </c>
      <c r="F11" s="23"/>
      <c r="G11" s="35"/>
      <c r="H11" s="25"/>
      <c r="I11" s="33" t="s">
        <v>96</v>
      </c>
      <c r="J11" s="34" t="s">
        <v>95</v>
      </c>
      <c r="K11" s="33" t="s">
        <v>97</v>
      </c>
      <c r="L11" s="36" t="s">
        <v>98</v>
      </c>
      <c r="M11" s="36" t="s">
        <v>99</v>
      </c>
      <c r="N11" s="37">
        <v>1600</v>
      </c>
      <c r="O11" s="38">
        <v>3.75</v>
      </c>
      <c r="P11" s="38">
        <v>427.07628027236791</v>
      </c>
      <c r="Q11" s="31">
        <v>427.07628027236791</v>
      </c>
      <c r="R11" s="13" t="s">
        <v>100</v>
      </c>
      <c r="S11" s="13" t="s">
        <v>28</v>
      </c>
      <c r="T11" s="12">
        <v>427.07628027236791</v>
      </c>
      <c r="U11" s="39" t="s">
        <v>101</v>
      </c>
      <c r="V11" s="12">
        <f>T11</f>
        <v>427.07628027236791</v>
      </c>
      <c r="W11" s="13" t="s">
        <v>102</v>
      </c>
      <c r="X11" s="14">
        <f>V11</f>
        <v>427.07628027236791</v>
      </c>
    </row>
    <row r="12" spans="1:24" ht="67.5">
      <c r="A12" s="8" t="s">
        <v>85</v>
      </c>
      <c r="B12" s="8">
        <v>159</v>
      </c>
      <c r="C12" s="21"/>
      <c r="D12" s="9" t="s">
        <v>103</v>
      </c>
      <c r="E12" s="22" t="s">
        <v>95</v>
      </c>
      <c r="F12" s="23">
        <v>41509</v>
      </c>
      <c r="G12" s="24">
        <v>2420</v>
      </c>
      <c r="H12" s="25">
        <v>637915299</v>
      </c>
      <c r="I12" s="26"/>
      <c r="J12" s="9"/>
      <c r="K12" s="40"/>
      <c r="L12" s="41" t="s">
        <v>104</v>
      </c>
      <c r="M12" s="22" t="s">
        <v>105</v>
      </c>
      <c r="N12" s="37">
        <v>1600</v>
      </c>
      <c r="O12" s="38">
        <v>3.75</v>
      </c>
      <c r="P12" s="42">
        <v>426.66666666666669</v>
      </c>
      <c r="Q12" s="42">
        <v>426.66666666666669</v>
      </c>
      <c r="R12" s="13" t="s">
        <v>91</v>
      </c>
      <c r="S12" s="13" t="s">
        <v>45</v>
      </c>
      <c r="T12" s="12">
        <v>0</v>
      </c>
      <c r="U12" s="19"/>
      <c r="V12" s="20" t="s">
        <v>47</v>
      </c>
      <c r="W12" s="19" t="s">
        <v>46</v>
      </c>
      <c r="X12" s="19" t="s">
        <v>47</v>
      </c>
    </row>
    <row r="13" spans="1:24" ht="123.75">
      <c r="A13" s="8" t="s">
        <v>85</v>
      </c>
      <c r="B13" s="8">
        <v>160</v>
      </c>
      <c r="C13" s="32"/>
      <c r="D13" s="33" t="s">
        <v>94</v>
      </c>
      <c r="E13" s="34" t="s">
        <v>106</v>
      </c>
      <c r="F13" s="23">
        <v>41509</v>
      </c>
      <c r="G13" s="35"/>
      <c r="H13" s="25"/>
      <c r="I13" s="33" t="s">
        <v>107</v>
      </c>
      <c r="J13" s="34" t="s">
        <v>106</v>
      </c>
      <c r="K13" s="33" t="s">
        <v>97</v>
      </c>
      <c r="L13" s="36" t="s">
        <v>108</v>
      </c>
      <c r="M13" s="36" t="s">
        <v>109</v>
      </c>
      <c r="N13" s="37">
        <v>1280</v>
      </c>
      <c r="O13" s="38">
        <v>3.75</v>
      </c>
      <c r="P13" s="38">
        <v>341.66102421789429</v>
      </c>
      <c r="Q13" s="31">
        <v>341.66102421789429</v>
      </c>
      <c r="R13" s="13" t="s">
        <v>100</v>
      </c>
      <c r="S13" s="13" t="s">
        <v>28</v>
      </c>
      <c r="T13" s="12">
        <v>341.66102421789429</v>
      </c>
      <c r="U13" s="39" t="s">
        <v>101</v>
      </c>
      <c r="V13" s="12">
        <f>T13</f>
        <v>341.66102421789429</v>
      </c>
      <c r="W13" s="13" t="s">
        <v>102</v>
      </c>
      <c r="X13" s="14">
        <f>V13</f>
        <v>341.66102421789429</v>
      </c>
    </row>
    <row r="14" spans="1:24" ht="123.75">
      <c r="A14" s="8" t="s">
        <v>85</v>
      </c>
      <c r="B14" s="8">
        <v>161</v>
      </c>
      <c r="C14" s="32"/>
      <c r="D14" s="33" t="s">
        <v>94</v>
      </c>
      <c r="E14" s="34" t="s">
        <v>110</v>
      </c>
      <c r="F14" s="23">
        <v>41509</v>
      </c>
      <c r="G14" s="35" t="s">
        <v>111</v>
      </c>
      <c r="H14" s="25"/>
      <c r="I14" s="33" t="s">
        <v>112</v>
      </c>
      <c r="J14" s="34" t="s">
        <v>110</v>
      </c>
      <c r="K14" s="33" t="s">
        <v>97</v>
      </c>
      <c r="L14" s="36" t="s">
        <v>113</v>
      </c>
      <c r="M14" s="36" t="s">
        <v>114</v>
      </c>
      <c r="N14" s="37">
        <v>1280</v>
      </c>
      <c r="O14" s="38">
        <v>3.75</v>
      </c>
      <c r="P14" s="38">
        <v>341.66102421789429</v>
      </c>
      <c r="Q14" s="31">
        <v>341.66102421789429</v>
      </c>
      <c r="R14" s="13" t="s">
        <v>100</v>
      </c>
      <c r="S14" s="13" t="s">
        <v>28</v>
      </c>
      <c r="T14" s="12">
        <v>341.66102421789429</v>
      </c>
      <c r="U14" s="39" t="s">
        <v>101</v>
      </c>
      <c r="V14" s="12">
        <f>T14</f>
        <v>341.66102421789429</v>
      </c>
      <c r="W14" s="13" t="s">
        <v>102</v>
      </c>
      <c r="X14" s="14">
        <f>V14</f>
        <v>341.66102421789429</v>
      </c>
    </row>
    <row r="15" spans="1:24" ht="78.75">
      <c r="A15" s="8" t="s">
        <v>85</v>
      </c>
      <c r="B15" s="8">
        <v>162</v>
      </c>
      <c r="C15" s="21"/>
      <c r="D15" s="9" t="s">
        <v>103</v>
      </c>
      <c r="E15" s="22" t="s">
        <v>115</v>
      </c>
      <c r="F15" s="23">
        <v>41509</v>
      </c>
      <c r="G15" s="24">
        <v>2420</v>
      </c>
      <c r="H15" s="25">
        <v>6379915281</v>
      </c>
      <c r="I15" s="26"/>
      <c r="J15" s="9"/>
      <c r="K15" s="40"/>
      <c r="L15" s="22" t="s">
        <v>113</v>
      </c>
      <c r="M15" s="22" t="s">
        <v>116</v>
      </c>
      <c r="N15" s="37">
        <v>1280</v>
      </c>
      <c r="O15" s="38">
        <v>3.75</v>
      </c>
      <c r="P15" s="42">
        <v>341.33333333333331</v>
      </c>
      <c r="Q15" s="42">
        <v>341.33333333333331</v>
      </c>
      <c r="R15" s="13" t="s">
        <v>91</v>
      </c>
      <c r="S15" s="13" t="s">
        <v>28</v>
      </c>
      <c r="T15" s="12">
        <v>341.33333333333331</v>
      </c>
      <c r="U15" s="13" t="s">
        <v>62</v>
      </c>
      <c r="V15" s="20" t="s">
        <v>47</v>
      </c>
      <c r="W15" s="19" t="s">
        <v>46</v>
      </c>
      <c r="X15" s="19" t="s">
        <v>47</v>
      </c>
    </row>
    <row r="16" spans="1:24" ht="78.75">
      <c r="A16" s="8" t="s">
        <v>85</v>
      </c>
      <c r="B16" s="8">
        <v>163</v>
      </c>
      <c r="C16" s="21"/>
      <c r="D16" s="9" t="s">
        <v>103</v>
      </c>
      <c r="E16" s="22" t="s">
        <v>117</v>
      </c>
      <c r="F16" s="23">
        <v>41509</v>
      </c>
      <c r="G16" s="24">
        <v>2420</v>
      </c>
      <c r="H16" s="25">
        <v>637915273</v>
      </c>
      <c r="I16" s="26"/>
      <c r="J16" s="9"/>
      <c r="K16" s="40"/>
      <c r="L16" s="22" t="s">
        <v>118</v>
      </c>
      <c r="M16" s="22" t="s">
        <v>119</v>
      </c>
      <c r="N16" s="37">
        <v>1280</v>
      </c>
      <c r="O16" s="38">
        <v>3.75</v>
      </c>
      <c r="P16" s="42">
        <v>341.33333333333331</v>
      </c>
      <c r="Q16" s="42">
        <v>341.33333333333331</v>
      </c>
      <c r="R16" s="13" t="s">
        <v>91</v>
      </c>
      <c r="S16" s="13" t="s">
        <v>45</v>
      </c>
      <c r="T16" s="12">
        <v>0</v>
      </c>
      <c r="U16" s="19"/>
      <c r="V16" s="20" t="s">
        <v>47</v>
      </c>
      <c r="W16" s="19" t="s">
        <v>46</v>
      </c>
      <c r="X16" s="19" t="s">
        <v>47</v>
      </c>
    </row>
    <row r="17" spans="1:24" ht="258.75">
      <c r="A17" s="8" t="s">
        <v>85</v>
      </c>
      <c r="B17" s="8">
        <v>164</v>
      </c>
      <c r="C17" s="21"/>
      <c r="D17" s="9" t="s">
        <v>86</v>
      </c>
      <c r="E17" s="22" t="s">
        <v>120</v>
      </c>
      <c r="F17" s="23">
        <v>41387</v>
      </c>
      <c r="G17" s="24"/>
      <c r="H17" s="25"/>
      <c r="I17" s="26"/>
      <c r="J17" s="9" t="s">
        <v>121</v>
      </c>
      <c r="K17" s="27"/>
      <c r="L17" s="27" t="s">
        <v>113</v>
      </c>
      <c r="M17" s="28" t="s">
        <v>122</v>
      </c>
      <c r="N17" s="29">
        <v>960</v>
      </c>
      <c r="O17" s="30">
        <v>3.4031466666666699</v>
      </c>
      <c r="P17" s="31">
        <v>282.09186791831848</v>
      </c>
      <c r="Q17" s="31">
        <v>282.09186791831848</v>
      </c>
      <c r="R17" s="13" t="s">
        <v>91</v>
      </c>
      <c r="S17" s="13" t="s">
        <v>28</v>
      </c>
      <c r="T17" s="12">
        <v>282.09186791831848</v>
      </c>
      <c r="U17" s="13" t="s">
        <v>123</v>
      </c>
      <c r="V17" s="12">
        <f>T17</f>
        <v>282.09186791831848</v>
      </c>
      <c r="W17" s="13" t="s">
        <v>124</v>
      </c>
      <c r="X17" s="14">
        <f>V17</f>
        <v>282.09186791831848</v>
      </c>
    </row>
    <row r="18" spans="1:24" ht="101.25">
      <c r="A18" s="8" t="s">
        <v>85</v>
      </c>
      <c r="B18" s="8">
        <v>165</v>
      </c>
      <c r="C18" s="21"/>
      <c r="D18" s="9" t="s">
        <v>86</v>
      </c>
      <c r="E18" s="22" t="s">
        <v>125</v>
      </c>
      <c r="F18" s="23">
        <v>41388</v>
      </c>
      <c r="G18" s="24"/>
      <c r="H18" s="25"/>
      <c r="I18" s="26"/>
      <c r="J18" s="9" t="s">
        <v>126</v>
      </c>
      <c r="K18" s="27"/>
      <c r="L18" s="27" t="s">
        <v>127</v>
      </c>
      <c r="M18" s="28" t="s">
        <v>128</v>
      </c>
      <c r="N18" s="29">
        <v>960</v>
      </c>
      <c r="O18" s="30">
        <v>3.4031466666666699</v>
      </c>
      <c r="P18" s="31">
        <v>282.09186791831848</v>
      </c>
      <c r="Q18" s="31">
        <v>282.09186791831848</v>
      </c>
      <c r="R18" s="13" t="s">
        <v>91</v>
      </c>
      <c r="S18" s="13" t="s">
        <v>129</v>
      </c>
      <c r="T18" s="12">
        <v>229.2</v>
      </c>
      <c r="U18" s="13" t="s">
        <v>62</v>
      </c>
      <c r="V18" s="20" t="s">
        <v>47</v>
      </c>
      <c r="W18" s="19" t="s">
        <v>46</v>
      </c>
      <c r="X18" s="19" t="s">
        <v>47</v>
      </c>
    </row>
    <row r="19" spans="1:24" ht="67.5">
      <c r="A19" s="8" t="s">
        <v>85</v>
      </c>
      <c r="B19" s="8">
        <v>166</v>
      </c>
      <c r="C19" s="21"/>
      <c r="D19" s="9" t="s">
        <v>130</v>
      </c>
      <c r="E19" s="22"/>
      <c r="F19" s="23">
        <v>41411</v>
      </c>
      <c r="G19" s="24"/>
      <c r="H19" s="25"/>
      <c r="I19" s="43">
        <v>41450</v>
      </c>
      <c r="J19" s="9" t="s">
        <v>131</v>
      </c>
      <c r="K19" s="9"/>
      <c r="L19" s="22" t="s">
        <v>132</v>
      </c>
      <c r="M19" s="22" t="s">
        <v>133</v>
      </c>
      <c r="N19" s="37">
        <v>750</v>
      </c>
      <c r="O19" s="30">
        <v>3.3770533333333299</v>
      </c>
      <c r="P19" s="31">
        <v>218.09933697801557</v>
      </c>
      <c r="Q19" s="31">
        <v>218.09933697801557</v>
      </c>
      <c r="R19" s="13" t="s">
        <v>91</v>
      </c>
      <c r="S19" s="13" t="s">
        <v>45</v>
      </c>
      <c r="T19" s="12">
        <v>0</v>
      </c>
      <c r="U19" s="19"/>
      <c r="V19" s="20" t="s">
        <v>47</v>
      </c>
      <c r="W19" s="19" t="s">
        <v>46</v>
      </c>
      <c r="X19" s="19" t="s">
        <v>47</v>
      </c>
    </row>
    <row r="20" spans="1:24" ht="180">
      <c r="A20" s="8" t="s">
        <v>85</v>
      </c>
      <c r="B20" s="8">
        <v>167</v>
      </c>
      <c r="C20" s="21"/>
      <c r="D20" s="9" t="s">
        <v>134</v>
      </c>
      <c r="E20" s="9" t="s">
        <v>135</v>
      </c>
      <c r="F20" s="23">
        <v>41288</v>
      </c>
      <c r="G20" s="24">
        <v>18</v>
      </c>
      <c r="H20" s="25">
        <v>616781944</v>
      </c>
      <c r="I20" s="43">
        <v>41288</v>
      </c>
      <c r="J20" s="9" t="s">
        <v>136</v>
      </c>
      <c r="K20" s="27"/>
      <c r="L20" s="22" t="s">
        <v>137</v>
      </c>
      <c r="M20" s="9" t="s">
        <v>138</v>
      </c>
      <c r="N20" s="37">
        <v>720</v>
      </c>
      <c r="O20" s="30">
        <v>3.3226399999999998</v>
      </c>
      <c r="P20" s="31">
        <v>216.69515806707921</v>
      </c>
      <c r="Q20" s="31">
        <v>216.69515806707921</v>
      </c>
      <c r="R20" s="13" t="s">
        <v>91</v>
      </c>
      <c r="S20" s="13" t="s">
        <v>139</v>
      </c>
      <c r="T20" s="12">
        <v>216.69515806707921</v>
      </c>
      <c r="U20" s="13" t="s">
        <v>140</v>
      </c>
      <c r="V20" s="12">
        <f>Q20-(474/O20)</f>
        <v>74.03751233958539</v>
      </c>
      <c r="W20" s="13" t="s">
        <v>62</v>
      </c>
      <c r="X20" s="14" t="s">
        <v>47</v>
      </c>
    </row>
    <row r="21" spans="1:24" ht="285">
      <c r="A21" s="8" t="s">
        <v>85</v>
      </c>
      <c r="B21" s="8">
        <v>168</v>
      </c>
      <c r="C21" s="21"/>
      <c r="D21" s="9" t="s">
        <v>134</v>
      </c>
      <c r="E21" s="10" t="s">
        <v>141</v>
      </c>
      <c r="F21" s="23">
        <v>41288</v>
      </c>
      <c r="G21" s="24">
        <v>14</v>
      </c>
      <c r="H21" s="25">
        <v>616781936</v>
      </c>
      <c r="I21" s="26">
        <v>41288</v>
      </c>
      <c r="J21" s="10" t="s">
        <v>142</v>
      </c>
      <c r="K21" s="27"/>
      <c r="L21" s="22"/>
      <c r="M21" s="10"/>
      <c r="N21" s="37">
        <v>720</v>
      </c>
      <c r="O21" s="30">
        <v>3.3226399999999998</v>
      </c>
      <c r="P21" s="31">
        <v>216.69515806707921</v>
      </c>
      <c r="Q21" s="31">
        <v>216.69515806707921</v>
      </c>
      <c r="R21" s="13" t="s">
        <v>91</v>
      </c>
      <c r="S21" s="13" t="s">
        <v>143</v>
      </c>
      <c r="T21" s="12">
        <v>45.14</v>
      </c>
      <c r="U21" s="44" t="s">
        <v>144</v>
      </c>
      <c r="V21" s="12">
        <f>T21</f>
        <v>45.14</v>
      </c>
      <c r="W21" s="13" t="s">
        <v>145</v>
      </c>
      <c r="X21" s="14">
        <f>V21</f>
        <v>45.14</v>
      </c>
    </row>
    <row r="22" spans="1:24" ht="123.75">
      <c r="A22" s="8" t="s">
        <v>85</v>
      </c>
      <c r="B22" s="8">
        <v>169</v>
      </c>
      <c r="C22" s="21"/>
      <c r="D22" s="9" t="s">
        <v>134</v>
      </c>
      <c r="E22" s="9" t="s">
        <v>146</v>
      </c>
      <c r="F22" s="23">
        <v>41288</v>
      </c>
      <c r="G22" s="24"/>
      <c r="H22" s="25"/>
      <c r="I22" s="43">
        <v>41288</v>
      </c>
      <c r="J22" s="9" t="s">
        <v>147</v>
      </c>
      <c r="K22" s="27"/>
      <c r="L22" s="22" t="s">
        <v>148</v>
      </c>
      <c r="M22" s="9" t="s">
        <v>149</v>
      </c>
      <c r="N22" s="37">
        <v>720</v>
      </c>
      <c r="O22" s="30">
        <v>3.3226399999999998</v>
      </c>
      <c r="P22" s="31">
        <v>216.69515806707901</v>
      </c>
      <c r="Q22" s="31">
        <v>216.69515806707901</v>
      </c>
      <c r="R22" s="13" t="s">
        <v>100</v>
      </c>
      <c r="S22" s="13" t="s">
        <v>45</v>
      </c>
      <c r="T22" s="12">
        <v>0</v>
      </c>
      <c r="U22" s="19"/>
      <c r="V22" s="20" t="s">
        <v>47</v>
      </c>
      <c r="W22" s="19" t="s">
        <v>46</v>
      </c>
      <c r="X22" s="19" t="s">
        <v>47</v>
      </c>
    </row>
    <row r="23" spans="1:24" ht="123.75">
      <c r="A23" s="8" t="s">
        <v>85</v>
      </c>
      <c r="B23" s="8">
        <v>170</v>
      </c>
      <c r="C23" s="32"/>
      <c r="D23" s="33" t="s">
        <v>94</v>
      </c>
      <c r="E23" s="33" t="s">
        <v>150</v>
      </c>
      <c r="F23" s="45"/>
      <c r="G23" s="36"/>
      <c r="H23" s="46"/>
      <c r="I23" s="33" t="s">
        <v>151</v>
      </c>
      <c r="J23" s="33" t="s">
        <v>150</v>
      </c>
      <c r="K23" s="33" t="s">
        <v>152</v>
      </c>
      <c r="L23" s="33" t="s">
        <v>113</v>
      </c>
      <c r="M23" s="36" t="s">
        <v>153</v>
      </c>
      <c r="N23" s="31">
        <v>750</v>
      </c>
      <c r="O23" s="38">
        <v>3.75</v>
      </c>
      <c r="P23" s="38">
        <v>200.19200637767244</v>
      </c>
      <c r="Q23" s="31">
        <v>200.19200637767244</v>
      </c>
      <c r="R23" s="13" t="s">
        <v>100</v>
      </c>
      <c r="S23" s="13" t="s">
        <v>28</v>
      </c>
      <c r="T23" s="12">
        <v>200.19200637767244</v>
      </c>
      <c r="U23" s="39" t="s">
        <v>101</v>
      </c>
      <c r="V23" s="12">
        <f>T23</f>
        <v>200.19200637767244</v>
      </c>
      <c r="W23" s="13" t="s">
        <v>30</v>
      </c>
      <c r="X23" s="14">
        <f>V23</f>
        <v>200.19200637767244</v>
      </c>
    </row>
    <row r="24" spans="1:24" ht="123.75">
      <c r="A24" s="8" t="s">
        <v>85</v>
      </c>
      <c r="B24" s="8">
        <v>171</v>
      </c>
      <c r="C24" s="32"/>
      <c r="D24" s="33" t="s">
        <v>94</v>
      </c>
      <c r="E24" s="33" t="s">
        <v>154</v>
      </c>
      <c r="F24" s="23"/>
      <c r="G24" s="35"/>
      <c r="H24" s="25"/>
      <c r="I24" s="33" t="s">
        <v>155</v>
      </c>
      <c r="J24" s="33" t="s">
        <v>154</v>
      </c>
      <c r="K24" s="33" t="s">
        <v>156</v>
      </c>
      <c r="L24" s="36" t="s">
        <v>108</v>
      </c>
      <c r="M24" s="36" t="s">
        <v>153</v>
      </c>
      <c r="N24" s="37">
        <v>750</v>
      </c>
      <c r="O24" s="38">
        <v>3.75</v>
      </c>
      <c r="P24" s="38">
        <v>200.19200637767244</v>
      </c>
      <c r="Q24" s="31">
        <v>200.19200637767244</v>
      </c>
      <c r="R24" s="13" t="s">
        <v>100</v>
      </c>
      <c r="S24" s="13" t="s">
        <v>45</v>
      </c>
      <c r="T24" s="12">
        <v>0</v>
      </c>
      <c r="U24" s="19"/>
      <c r="V24" s="20" t="s">
        <v>47</v>
      </c>
      <c r="W24" s="19" t="s">
        <v>46</v>
      </c>
      <c r="X24" s="19" t="s">
        <v>47</v>
      </c>
    </row>
    <row r="25" spans="1:24" ht="67.5">
      <c r="A25" s="8" t="s">
        <v>85</v>
      </c>
      <c r="B25" s="8">
        <v>172</v>
      </c>
      <c r="C25" s="21"/>
      <c r="D25" s="9" t="s">
        <v>103</v>
      </c>
      <c r="E25" s="22" t="s">
        <v>157</v>
      </c>
      <c r="F25" s="23">
        <v>41506</v>
      </c>
      <c r="G25" s="24">
        <v>2298</v>
      </c>
      <c r="H25" s="25">
        <v>74267185</v>
      </c>
      <c r="I25" s="26">
        <v>41506</v>
      </c>
      <c r="J25" s="9"/>
      <c r="K25" s="40"/>
      <c r="L25" s="22" t="s">
        <v>113</v>
      </c>
      <c r="M25" s="22" t="s">
        <v>158</v>
      </c>
      <c r="N25" s="37">
        <v>750</v>
      </c>
      <c r="O25" s="38">
        <v>3.75</v>
      </c>
      <c r="P25" s="42">
        <v>200</v>
      </c>
      <c r="Q25" s="42">
        <v>200</v>
      </c>
      <c r="R25" s="13" t="s">
        <v>91</v>
      </c>
      <c r="S25" s="13" t="s">
        <v>28</v>
      </c>
      <c r="T25" s="12">
        <v>200</v>
      </c>
      <c r="U25" s="13" t="s">
        <v>62</v>
      </c>
      <c r="V25" s="20" t="s">
        <v>47</v>
      </c>
      <c r="W25" s="19" t="s">
        <v>46</v>
      </c>
      <c r="X25" s="19" t="s">
        <v>47</v>
      </c>
    </row>
    <row r="26" spans="1:24" ht="67.5">
      <c r="A26" s="8" t="s">
        <v>85</v>
      </c>
      <c r="B26" s="8">
        <v>173</v>
      </c>
      <c r="C26" s="21"/>
      <c r="D26" s="9" t="s">
        <v>103</v>
      </c>
      <c r="E26" s="22" t="s">
        <v>159</v>
      </c>
      <c r="F26" s="23">
        <v>41506</v>
      </c>
      <c r="G26" s="24">
        <v>2297</v>
      </c>
      <c r="H26" s="25">
        <v>13100521</v>
      </c>
      <c r="I26" s="26"/>
      <c r="J26" s="9"/>
      <c r="K26" s="40"/>
      <c r="L26" s="22" t="s">
        <v>118</v>
      </c>
      <c r="M26" s="22" t="s">
        <v>160</v>
      </c>
      <c r="N26" s="37">
        <v>750</v>
      </c>
      <c r="O26" s="38">
        <v>3.75</v>
      </c>
      <c r="P26" s="42">
        <v>200</v>
      </c>
      <c r="Q26" s="42">
        <v>200</v>
      </c>
      <c r="R26" s="13" t="s">
        <v>91</v>
      </c>
      <c r="S26" s="13" t="s">
        <v>28</v>
      </c>
      <c r="T26" s="12">
        <v>200</v>
      </c>
      <c r="U26" s="39" t="s">
        <v>101</v>
      </c>
      <c r="V26" s="12">
        <f>T26</f>
        <v>200</v>
      </c>
      <c r="W26" s="13" t="s">
        <v>30</v>
      </c>
      <c r="X26" s="14">
        <f>V26</f>
        <v>200</v>
      </c>
    </row>
    <row r="27" spans="1:24" ht="146.25">
      <c r="A27" s="8" t="s">
        <v>85</v>
      </c>
      <c r="B27" s="8">
        <v>174</v>
      </c>
      <c r="C27" s="21"/>
      <c r="D27" s="9" t="s">
        <v>161</v>
      </c>
      <c r="E27" s="22" t="s">
        <v>162</v>
      </c>
      <c r="F27" s="23">
        <v>41205</v>
      </c>
      <c r="G27" s="24"/>
      <c r="H27" s="25">
        <v>616781589</v>
      </c>
      <c r="I27" s="26">
        <v>41205</v>
      </c>
      <c r="J27" s="9" t="s">
        <v>163</v>
      </c>
      <c r="K27" s="27"/>
      <c r="L27" s="27" t="s">
        <v>148</v>
      </c>
      <c r="M27" s="28" t="s">
        <v>164</v>
      </c>
      <c r="N27" s="29">
        <v>630</v>
      </c>
      <c r="O27" s="30">
        <v>3.3226399999999998</v>
      </c>
      <c r="P27" s="31">
        <v>188.46870671576826</v>
      </c>
      <c r="Q27" s="31">
        <v>188.46870671576826</v>
      </c>
      <c r="R27" s="13" t="s">
        <v>91</v>
      </c>
      <c r="S27" s="13" t="s">
        <v>165</v>
      </c>
      <c r="T27" s="12">
        <v>114.37</v>
      </c>
      <c r="U27" s="13" t="s">
        <v>166</v>
      </c>
      <c r="V27" s="12">
        <f>T27</f>
        <v>114.37</v>
      </c>
      <c r="W27" s="13" t="s">
        <v>62</v>
      </c>
      <c r="X27" s="14" t="s">
        <v>47</v>
      </c>
    </row>
    <row r="28" spans="1:24" ht="135">
      <c r="A28" s="8" t="s">
        <v>85</v>
      </c>
      <c r="B28" s="8">
        <v>175</v>
      </c>
      <c r="C28" s="21"/>
      <c r="D28" s="9" t="s">
        <v>130</v>
      </c>
      <c r="E28" s="22" t="s">
        <v>167</v>
      </c>
      <c r="F28" s="23">
        <v>41411</v>
      </c>
      <c r="G28" s="24"/>
      <c r="H28" s="25"/>
      <c r="I28" s="26">
        <v>41486</v>
      </c>
      <c r="J28" s="9" t="s">
        <v>168</v>
      </c>
      <c r="K28" s="9"/>
      <c r="L28" s="22" t="s">
        <v>169</v>
      </c>
      <c r="M28" s="22" t="s">
        <v>170</v>
      </c>
      <c r="N28" s="37">
        <v>6600</v>
      </c>
      <c r="O28" s="30">
        <v>3.3770533333333299</v>
      </c>
      <c r="P28" s="31">
        <v>1919.2741654065371</v>
      </c>
      <c r="Q28" s="31">
        <v>1919.2741654065371</v>
      </c>
      <c r="R28" s="13" t="s">
        <v>171</v>
      </c>
      <c r="S28" s="13" t="s">
        <v>172</v>
      </c>
      <c r="T28" s="12">
        <v>0</v>
      </c>
      <c r="U28" s="19"/>
      <c r="V28" s="20" t="s">
        <v>47</v>
      </c>
      <c r="W28" s="19" t="s">
        <v>46</v>
      </c>
      <c r="X28" s="19" t="s">
        <v>47</v>
      </c>
    </row>
    <row r="29" spans="1:24" ht="67.5">
      <c r="A29" s="8" t="s">
        <v>85</v>
      </c>
      <c r="B29" s="8">
        <v>176</v>
      </c>
      <c r="C29" s="21"/>
      <c r="D29" s="9" t="s">
        <v>130</v>
      </c>
      <c r="E29" s="22" t="s">
        <v>167</v>
      </c>
      <c r="F29" s="23">
        <v>41411</v>
      </c>
      <c r="G29" s="24"/>
      <c r="H29" s="25"/>
      <c r="I29" s="26">
        <v>41486</v>
      </c>
      <c r="J29" s="9" t="s">
        <v>173</v>
      </c>
      <c r="K29" s="9"/>
      <c r="L29" s="22" t="s">
        <v>174</v>
      </c>
      <c r="M29" s="22" t="s">
        <v>175</v>
      </c>
      <c r="N29" s="37">
        <v>6600</v>
      </c>
      <c r="O29" s="30">
        <v>3.3770533333333299</v>
      </c>
      <c r="P29" s="31">
        <v>1919.2741654065371</v>
      </c>
      <c r="Q29" s="31">
        <v>1919.2741654065371</v>
      </c>
      <c r="R29" s="13" t="s">
        <v>91</v>
      </c>
      <c r="S29" s="13" t="s">
        <v>172</v>
      </c>
      <c r="T29" s="12">
        <v>0</v>
      </c>
      <c r="U29" s="19"/>
      <c r="V29" s="20" t="s">
        <v>47</v>
      </c>
      <c r="W29" s="19" t="s">
        <v>46</v>
      </c>
      <c r="X29" s="19" t="s">
        <v>47</v>
      </c>
    </row>
    <row r="30" spans="1:24" ht="67.5">
      <c r="A30" s="8" t="s">
        <v>85</v>
      </c>
      <c r="B30" s="8">
        <v>177</v>
      </c>
      <c r="C30" s="21"/>
      <c r="D30" s="9" t="s">
        <v>130</v>
      </c>
      <c r="E30" s="22" t="s">
        <v>167</v>
      </c>
      <c r="F30" s="23">
        <v>41411</v>
      </c>
      <c r="G30" s="24"/>
      <c r="H30" s="25"/>
      <c r="I30" s="26">
        <v>41486</v>
      </c>
      <c r="J30" s="9" t="s">
        <v>176</v>
      </c>
      <c r="K30" s="9"/>
      <c r="L30" s="22" t="s">
        <v>174</v>
      </c>
      <c r="M30" s="22" t="s">
        <v>177</v>
      </c>
      <c r="N30" s="37">
        <v>4000</v>
      </c>
      <c r="O30" s="30">
        <v>3.3770533333333299</v>
      </c>
      <c r="P30" s="31">
        <v>1163.1964638827499</v>
      </c>
      <c r="Q30" s="31">
        <v>1163.1964638827499</v>
      </c>
      <c r="R30" s="13" t="s">
        <v>91</v>
      </c>
      <c r="S30" s="13" t="s">
        <v>172</v>
      </c>
      <c r="T30" s="12">
        <v>0</v>
      </c>
      <c r="U30" s="19"/>
      <c r="V30" s="20" t="s">
        <v>47</v>
      </c>
      <c r="W30" s="19" t="s">
        <v>46</v>
      </c>
      <c r="X30" s="19" t="s">
        <v>47</v>
      </c>
    </row>
    <row r="31" spans="1:24" ht="67.5">
      <c r="A31" s="8" t="s">
        <v>85</v>
      </c>
      <c r="B31" s="8">
        <v>178</v>
      </c>
      <c r="C31" s="21"/>
      <c r="D31" s="9" t="s">
        <v>130</v>
      </c>
      <c r="E31" s="22" t="s">
        <v>178</v>
      </c>
      <c r="F31" s="23">
        <v>41411</v>
      </c>
      <c r="G31" s="24"/>
      <c r="H31" s="25"/>
      <c r="I31" s="26">
        <v>41480</v>
      </c>
      <c r="J31" s="9" t="s">
        <v>173</v>
      </c>
      <c r="K31" s="9"/>
      <c r="L31" s="22" t="s">
        <v>169</v>
      </c>
      <c r="M31" s="22" t="s">
        <v>179</v>
      </c>
      <c r="N31" s="37">
        <v>2000</v>
      </c>
      <c r="O31" s="30">
        <v>3.3770533333333299</v>
      </c>
      <c r="P31" s="31">
        <v>581.59823194137493</v>
      </c>
      <c r="Q31" s="31">
        <v>581.59823194137493</v>
      </c>
      <c r="R31" s="13" t="s">
        <v>91</v>
      </c>
      <c r="S31" s="13" t="s">
        <v>172</v>
      </c>
      <c r="T31" s="12">
        <v>0</v>
      </c>
      <c r="U31" s="19"/>
      <c r="V31" s="20" t="s">
        <v>47</v>
      </c>
      <c r="W31" s="19" t="s">
        <v>46</v>
      </c>
      <c r="X31" s="19" t="s">
        <v>47</v>
      </c>
    </row>
    <row r="32" spans="1:24" ht="67.5">
      <c r="A32" s="8" t="s">
        <v>85</v>
      </c>
      <c r="B32" s="8">
        <v>219</v>
      </c>
      <c r="C32" s="21"/>
      <c r="D32" s="9" t="s">
        <v>103</v>
      </c>
      <c r="E32" s="22" t="s">
        <v>180</v>
      </c>
      <c r="F32" s="23">
        <v>41547</v>
      </c>
      <c r="G32" s="24"/>
      <c r="H32" s="25"/>
      <c r="I32" s="26" t="s">
        <v>181</v>
      </c>
      <c r="J32" s="9" t="s">
        <v>182</v>
      </c>
      <c r="K32" s="27"/>
      <c r="L32" s="27" t="s">
        <v>183</v>
      </c>
      <c r="M32" s="27" t="s">
        <v>183</v>
      </c>
      <c r="N32" s="29">
        <v>1984.55</v>
      </c>
      <c r="O32" s="38">
        <v>3.75</v>
      </c>
      <c r="P32" s="42">
        <v>529.21333333333337</v>
      </c>
      <c r="Q32" s="42">
        <v>529.21333333333337</v>
      </c>
      <c r="R32" s="13" t="s">
        <v>91</v>
      </c>
      <c r="S32" s="13" t="s">
        <v>28</v>
      </c>
      <c r="T32" s="12">
        <v>529.21333333333337</v>
      </c>
      <c r="U32" s="13" t="s">
        <v>62</v>
      </c>
      <c r="V32" s="20" t="s">
        <v>47</v>
      </c>
      <c r="W32" s="19" t="s">
        <v>46</v>
      </c>
      <c r="X32" s="19" t="s">
        <v>47</v>
      </c>
    </row>
    <row r="33" spans="1:24" ht="191.25">
      <c r="A33" s="8" t="s">
        <v>85</v>
      </c>
      <c r="B33" s="8">
        <v>222</v>
      </c>
      <c r="C33" s="21"/>
      <c r="D33" s="9" t="s">
        <v>134</v>
      </c>
      <c r="E33" s="22" t="s">
        <v>184</v>
      </c>
      <c r="F33" s="23">
        <v>41325</v>
      </c>
      <c r="G33" s="21">
        <v>237</v>
      </c>
      <c r="H33" s="47">
        <v>13000094</v>
      </c>
      <c r="I33" s="43">
        <v>41325</v>
      </c>
      <c r="J33" s="9" t="s">
        <v>185</v>
      </c>
      <c r="K33" s="27"/>
      <c r="L33" s="27" t="s">
        <v>186</v>
      </c>
      <c r="M33" s="9" t="s">
        <v>187</v>
      </c>
      <c r="N33" s="29">
        <v>1400</v>
      </c>
      <c r="O33" s="30">
        <v>3.3226399999999998</v>
      </c>
      <c r="P33" s="31">
        <v>421.35169624154287</v>
      </c>
      <c r="Q33" s="31">
        <v>240.77239785231023</v>
      </c>
      <c r="R33" s="13" t="s">
        <v>188</v>
      </c>
      <c r="S33" s="13" t="s">
        <v>189</v>
      </c>
      <c r="T33" s="12">
        <f>Q33-(600/O33)</f>
        <v>60.193099463077573</v>
      </c>
      <c r="U33" s="13" t="s">
        <v>190</v>
      </c>
      <c r="V33" s="12">
        <f>+Q33</f>
        <v>240.77239785231023</v>
      </c>
      <c r="W33" s="13" t="s">
        <v>30</v>
      </c>
      <c r="X33" s="14">
        <v>240.77239785231023</v>
      </c>
    </row>
    <row r="34" spans="1:24" ht="67.5">
      <c r="A34" s="8" t="s">
        <v>85</v>
      </c>
      <c r="B34" s="8">
        <v>223</v>
      </c>
      <c r="C34" s="32"/>
      <c r="D34" s="33" t="s">
        <v>94</v>
      </c>
      <c r="E34" s="36" t="s">
        <v>191</v>
      </c>
      <c r="F34" s="23">
        <v>41626</v>
      </c>
      <c r="G34" s="35"/>
      <c r="H34" s="25"/>
      <c r="I34" s="34" t="s">
        <v>192</v>
      </c>
      <c r="J34" s="33" t="s">
        <v>193</v>
      </c>
      <c r="K34" s="36" t="s">
        <v>192</v>
      </c>
      <c r="L34" s="48" t="s">
        <v>183</v>
      </c>
      <c r="M34" s="36" t="s">
        <v>194</v>
      </c>
      <c r="N34" s="37">
        <v>1353.2</v>
      </c>
      <c r="O34" s="38">
        <v>3.75</v>
      </c>
      <c r="P34" s="38">
        <v>361.19976404035515</v>
      </c>
      <c r="Q34" s="31">
        <v>361.19976404035515</v>
      </c>
      <c r="R34" s="13" t="s">
        <v>91</v>
      </c>
      <c r="S34" s="13" t="s">
        <v>172</v>
      </c>
      <c r="T34" s="12">
        <v>0</v>
      </c>
      <c r="U34" s="19"/>
      <c r="V34" s="20" t="s">
        <v>47</v>
      </c>
      <c r="W34" s="19" t="s">
        <v>46</v>
      </c>
      <c r="X34" s="19" t="s">
        <v>47</v>
      </c>
    </row>
    <row r="35" spans="1:24" ht="67.5">
      <c r="A35" s="8" t="s">
        <v>85</v>
      </c>
      <c r="B35" s="8">
        <v>224</v>
      </c>
      <c r="C35" s="32"/>
      <c r="D35" s="33" t="s">
        <v>94</v>
      </c>
      <c r="E35" s="36" t="s">
        <v>191</v>
      </c>
      <c r="F35" s="23">
        <v>41626</v>
      </c>
      <c r="G35" s="35"/>
      <c r="H35" s="25"/>
      <c r="I35" s="34" t="s">
        <v>195</v>
      </c>
      <c r="J35" s="33" t="s">
        <v>193</v>
      </c>
      <c r="K35" s="36" t="s">
        <v>195</v>
      </c>
      <c r="L35" s="48" t="s">
        <v>183</v>
      </c>
      <c r="M35" s="36" t="s">
        <v>194</v>
      </c>
      <c r="N35" s="37">
        <v>1277.1300000000001</v>
      </c>
      <c r="O35" s="38">
        <v>3.75</v>
      </c>
      <c r="P35" s="38">
        <v>340.89495614015578</v>
      </c>
      <c r="Q35" s="31">
        <v>340.89495614015578</v>
      </c>
      <c r="R35" s="13" t="s">
        <v>91</v>
      </c>
      <c r="S35" s="13" t="s">
        <v>172</v>
      </c>
      <c r="T35" s="12">
        <v>0</v>
      </c>
      <c r="U35" s="19"/>
      <c r="V35" s="20" t="s">
        <v>47</v>
      </c>
      <c r="W35" s="19" t="s">
        <v>46</v>
      </c>
      <c r="X35" s="19" t="s">
        <v>47</v>
      </c>
    </row>
    <row r="36" spans="1:24" ht="67.5">
      <c r="A36" s="8" t="s">
        <v>85</v>
      </c>
      <c r="B36" s="8">
        <v>228</v>
      </c>
      <c r="C36" s="32"/>
      <c r="D36" s="33" t="s">
        <v>94</v>
      </c>
      <c r="E36" s="36" t="s">
        <v>191</v>
      </c>
      <c r="F36" s="23">
        <v>41626</v>
      </c>
      <c r="G36" s="35"/>
      <c r="H36" s="25"/>
      <c r="I36" s="34" t="s">
        <v>196</v>
      </c>
      <c r="J36" s="33" t="s">
        <v>197</v>
      </c>
      <c r="K36" s="36" t="s">
        <v>196</v>
      </c>
      <c r="L36" s="48" t="s">
        <v>183</v>
      </c>
      <c r="M36" s="36" t="s">
        <v>198</v>
      </c>
      <c r="N36" s="37">
        <v>1133.5</v>
      </c>
      <c r="O36" s="38">
        <v>3.75</v>
      </c>
      <c r="P36" s="38">
        <v>302.55685230545561</v>
      </c>
      <c r="Q36" s="31">
        <v>302.55685230545561</v>
      </c>
      <c r="R36" s="13" t="s">
        <v>91</v>
      </c>
      <c r="S36" s="13" t="s">
        <v>172</v>
      </c>
      <c r="T36" s="12">
        <v>0</v>
      </c>
      <c r="U36" s="19"/>
      <c r="V36" s="20" t="s">
        <v>47</v>
      </c>
      <c r="W36" s="19" t="s">
        <v>46</v>
      </c>
      <c r="X36" s="19" t="s">
        <v>47</v>
      </c>
    </row>
    <row r="37" spans="1:24" ht="67.5">
      <c r="A37" s="8" t="s">
        <v>85</v>
      </c>
      <c r="B37" s="8">
        <v>232</v>
      </c>
      <c r="C37" s="32"/>
      <c r="D37" s="33" t="s">
        <v>94</v>
      </c>
      <c r="E37" s="36" t="s">
        <v>191</v>
      </c>
      <c r="F37" s="23">
        <v>41626</v>
      </c>
      <c r="G37" s="35"/>
      <c r="H37" s="25"/>
      <c r="I37" s="34" t="s">
        <v>195</v>
      </c>
      <c r="J37" s="33" t="s">
        <v>193</v>
      </c>
      <c r="K37" s="36" t="s">
        <v>195</v>
      </c>
      <c r="L37" s="48" t="s">
        <v>199</v>
      </c>
      <c r="M37" s="36" t="s">
        <v>198</v>
      </c>
      <c r="N37" s="37">
        <v>732.05</v>
      </c>
      <c r="O37" s="38">
        <v>3.75</v>
      </c>
      <c r="P37" s="38">
        <v>195.40074435836681</v>
      </c>
      <c r="Q37" s="31">
        <v>195.40074435836681</v>
      </c>
      <c r="R37" s="13" t="s">
        <v>91</v>
      </c>
      <c r="S37" s="13" t="s">
        <v>172</v>
      </c>
      <c r="T37" s="12">
        <v>0</v>
      </c>
      <c r="U37" s="19"/>
      <c r="V37" s="20" t="s">
        <v>47</v>
      </c>
      <c r="W37" s="19" t="s">
        <v>46</v>
      </c>
      <c r="X37" s="19" t="s">
        <v>47</v>
      </c>
    </row>
    <row r="38" spans="1:24" ht="67.5">
      <c r="A38" s="8" t="s">
        <v>85</v>
      </c>
      <c r="B38" s="8">
        <v>234</v>
      </c>
      <c r="C38" s="21"/>
      <c r="D38" s="9" t="s">
        <v>134</v>
      </c>
      <c r="E38" s="22" t="s">
        <v>200</v>
      </c>
      <c r="F38" s="23">
        <v>41271</v>
      </c>
      <c r="G38" s="21">
        <v>4449</v>
      </c>
      <c r="H38" s="47">
        <v>12001186</v>
      </c>
      <c r="I38" s="43">
        <v>41271</v>
      </c>
      <c r="J38" s="9" t="s">
        <v>201</v>
      </c>
      <c r="K38" s="27"/>
      <c r="L38" s="27" t="s">
        <v>202</v>
      </c>
      <c r="M38" s="9" t="s">
        <v>203</v>
      </c>
      <c r="N38" s="29">
        <v>583</v>
      </c>
      <c r="O38" s="30">
        <v>3.3226399999999998</v>
      </c>
      <c r="P38" s="31">
        <v>175.46288493487108</v>
      </c>
      <c r="Q38" s="31">
        <v>175.46288493487108</v>
      </c>
      <c r="R38" s="13" t="s">
        <v>91</v>
      </c>
      <c r="S38" s="13" t="s">
        <v>28</v>
      </c>
      <c r="T38" s="12">
        <v>175.46288493487108</v>
      </c>
      <c r="U38" s="13" t="s">
        <v>62</v>
      </c>
      <c r="V38" s="20" t="s">
        <v>47</v>
      </c>
      <c r="W38" s="19" t="s">
        <v>46</v>
      </c>
      <c r="X38" s="19"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Suad May Abdala Manotas</dc:creator>
  <cp:lastModifiedBy>Ivan Rivera Rojas</cp:lastModifiedBy>
  <dcterms:created xsi:type="dcterms:W3CDTF">2019-11-07T19:34:16Z</dcterms:created>
  <dcterms:modified xsi:type="dcterms:W3CDTF">2019-11-08T18:56:59Z</dcterms:modified>
</cp:coreProperties>
</file>